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ที่รับผิดชอบ\แบบฟอร์มสำรวจงบจังหวัดปี64\"/>
    </mc:Choice>
  </mc:AlternateContent>
  <xr:revisionPtr revIDLastSave="0" documentId="13_ncr:1_{E1E4BA57-2757-4918-987B-E09A727CB5FE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สรุปแบ่งรายชนิดสัตว์" sheetId="19" r:id="rId1"/>
    <sheet name="โคเนื้อ" sheetId="33" r:id="rId2"/>
    <sheet name="โคนม" sheetId="35" r:id="rId3"/>
    <sheet name="กระบือ" sheetId="34" r:id="rId4"/>
    <sheet name="สุกร" sheetId="36" r:id="rId5"/>
    <sheet name="ไก่ไข่" sheetId="37" r:id="rId6"/>
    <sheet name="ไก่เนื้อ" sheetId="42" r:id="rId7"/>
    <sheet name="ไก่พื้นเมือง" sheetId="38" r:id="rId8"/>
    <sheet name="เป็ด" sheetId="39" r:id="rId9"/>
    <sheet name="แพะ" sheetId="41" r:id="rId10"/>
    <sheet name="อื่นๆ" sheetId="40" r:id="rId11"/>
  </sheets>
  <definedNames>
    <definedName name="_xlnm._FilterDatabase" localSheetId="8" hidden="1">เป็ด!$A$4:$K$7</definedName>
    <definedName name="_xlnm._FilterDatabase" localSheetId="9" hidden="1">แพะ!$A$4:$K$29</definedName>
    <definedName name="_xlnm._FilterDatabase" localSheetId="1" hidden="1">โคเนื้อ!$A$4:$K$43</definedName>
    <definedName name="_xlnm._FilterDatabase" localSheetId="2" hidden="1">โคนม!$A$4:$K$10</definedName>
    <definedName name="_xlnm._FilterDatabase" localSheetId="6" hidden="1">ไก่เนื้อ!$A$4:$K$8</definedName>
    <definedName name="_xlnm._FilterDatabase" localSheetId="5" hidden="1">ไก่ไข่!$A$4:$K$19</definedName>
    <definedName name="_xlnm._FilterDatabase" localSheetId="7" hidden="1">ไก่พื้นเมือง!$A$4:$K$19</definedName>
    <definedName name="_xlnm._FilterDatabase" localSheetId="3" hidden="1">กระบือ!$A$4:$K$12</definedName>
    <definedName name="_xlnm._FilterDatabase" localSheetId="0" hidden="1">สรุปแบ่งรายชนิดสัตว์!$A$5:$G$17</definedName>
    <definedName name="_xlnm._FilterDatabase" localSheetId="4" hidden="1">สุกร!$A$4:$K$10</definedName>
    <definedName name="_xlnm._FilterDatabase" localSheetId="10" hidden="1">อื่นๆ!$A$4:$K$39</definedName>
    <definedName name="_xlnm.Print_Area" localSheetId="8">เป็ด!$A$1:$K$7</definedName>
    <definedName name="_xlnm.Print_Area" localSheetId="9">แพะ!$A$1:$K$29</definedName>
    <definedName name="_xlnm.Print_Area" localSheetId="1">โคเนื้อ!$A$1:$K$43</definedName>
    <definedName name="_xlnm.Print_Area" localSheetId="2">โคนม!$A$1:$K$10</definedName>
    <definedName name="_xlnm.Print_Area" localSheetId="6">ไก่เนื้อ!$A$1:$K$8</definedName>
    <definedName name="_xlnm.Print_Area" localSheetId="5">ไก่ไข่!$A$1:$K$19</definedName>
    <definedName name="_xlnm.Print_Area" localSheetId="7">ไก่พื้นเมือง!$A$1:$K$19</definedName>
    <definedName name="_xlnm.Print_Area" localSheetId="3">กระบือ!$A$1:$K$12</definedName>
    <definedName name="_xlnm.Print_Area" localSheetId="0">สรุปแบ่งรายชนิดสัตว์!$A$1:$G$17</definedName>
    <definedName name="_xlnm.Print_Area" localSheetId="4">สุกร!$A$1:$K$10</definedName>
    <definedName name="_xlnm.Print_Area" localSheetId="10">อื่นๆ!$A$1:$K$39</definedName>
    <definedName name="_xlnm.Print_Titles" localSheetId="8">เป็ด!$4:$5</definedName>
    <definedName name="_xlnm.Print_Titles" localSheetId="9">แพะ!$4:$5</definedName>
    <definedName name="_xlnm.Print_Titles" localSheetId="1">โคเนื้อ!$4:$5</definedName>
    <definedName name="_xlnm.Print_Titles" localSheetId="2">โคนม!$4:$5</definedName>
    <definedName name="_xlnm.Print_Titles" localSheetId="6">ไก่เนื้อ!$4:$5</definedName>
    <definedName name="_xlnm.Print_Titles" localSheetId="5">ไก่ไข่!$4:$5</definedName>
    <definedName name="_xlnm.Print_Titles" localSheetId="7">ไก่พื้นเมือง!$4:$5</definedName>
    <definedName name="_xlnm.Print_Titles" localSheetId="3">กระบือ!$4:$5</definedName>
    <definedName name="_xlnm.Print_Titles" localSheetId="0">สรุปแบ่งรายชนิดสัตว์!$5:$6</definedName>
    <definedName name="_xlnm.Print_Titles" localSheetId="4">สุกร!$4:$5</definedName>
    <definedName name="_xlnm.Print_Titles" localSheetId="10">อื่นๆ!$4:$5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3" l="1"/>
  <c r="I6" i="33"/>
  <c r="G6" i="33"/>
  <c r="J35" i="33"/>
  <c r="G6" i="40"/>
  <c r="G6" i="41"/>
  <c r="G6" i="38"/>
  <c r="G6" i="42"/>
  <c r="G6" i="37"/>
  <c r="G6" i="36"/>
  <c r="G6" i="34"/>
  <c r="G6" i="35"/>
  <c r="C13" i="19" l="1"/>
  <c r="H6" i="42"/>
  <c r="D13" i="19" s="1"/>
  <c r="I6" i="42"/>
  <c r="E13" i="19" s="1"/>
  <c r="J8" i="42"/>
  <c r="J7" i="42"/>
  <c r="J6" i="42" s="1"/>
  <c r="G6" i="39"/>
  <c r="C17" i="19"/>
  <c r="C16" i="19"/>
  <c r="C15" i="19"/>
  <c r="C14" i="19"/>
  <c r="C12" i="19"/>
  <c r="C11" i="19"/>
  <c r="C10" i="19"/>
  <c r="C9" i="19"/>
  <c r="E8" i="19"/>
  <c r="D8" i="19"/>
  <c r="C8" i="19"/>
  <c r="C7" i="19" l="1"/>
  <c r="F13" i="19"/>
  <c r="H6" i="40"/>
  <c r="D17" i="19" s="1"/>
  <c r="I6" i="40"/>
  <c r="E17" i="19" s="1"/>
  <c r="H6" i="41" l="1"/>
  <c r="D16" i="19" s="1"/>
  <c r="I6" i="41"/>
  <c r="E16" i="19" s="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6" i="41" s="1"/>
  <c r="H6" i="39"/>
  <c r="D15" i="19" s="1"/>
  <c r="I6" i="39"/>
  <c r="E15" i="19" s="1"/>
  <c r="J35" i="40"/>
  <c r="J37" i="40"/>
  <c r="J36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9" i="40"/>
  <c r="J8" i="40"/>
  <c r="J7" i="40"/>
  <c r="J6" i="40" s="1"/>
  <c r="H6" i="38"/>
  <c r="D14" i="19" s="1"/>
  <c r="I6" i="38"/>
  <c r="E14" i="19" s="1"/>
  <c r="J7" i="39"/>
  <c r="J6" i="39" s="1"/>
  <c r="H6" i="37"/>
  <c r="D12" i="19" s="1"/>
  <c r="I6" i="37"/>
  <c r="E12" i="19" s="1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 s="1"/>
  <c r="H6" i="36"/>
  <c r="D11" i="19" s="1"/>
  <c r="I6" i="36"/>
  <c r="E11" i="19" s="1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 s="1"/>
  <c r="H6" i="34"/>
  <c r="D10" i="19" s="1"/>
  <c r="I6" i="34"/>
  <c r="E10" i="19" s="1"/>
  <c r="J10" i="36"/>
  <c r="J9" i="36"/>
  <c r="J8" i="36"/>
  <c r="J7" i="36"/>
  <c r="J6" i="36" s="1"/>
  <c r="H6" i="35" l="1"/>
  <c r="D9" i="19" s="1"/>
  <c r="I6" i="35"/>
  <c r="E9" i="19" s="1"/>
  <c r="J10" i="35"/>
  <c r="J9" i="35"/>
  <c r="J8" i="35"/>
  <c r="J7" i="35"/>
  <c r="J12" i="34"/>
  <c r="J11" i="34"/>
  <c r="J10" i="34"/>
  <c r="J9" i="34"/>
  <c r="J8" i="34"/>
  <c r="J7" i="34"/>
  <c r="J43" i="33"/>
  <c r="J42" i="33"/>
  <c r="J41" i="33"/>
  <c r="J40" i="33"/>
  <c r="J38" i="33"/>
  <c r="J37" i="33"/>
  <c r="J36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4" l="1"/>
  <c r="J6" i="33"/>
  <c r="J6" i="35"/>
  <c r="D7" i="19" l="1"/>
  <c r="F17" i="19" l="1"/>
  <c r="F16" i="19"/>
  <c r="F15" i="19"/>
  <c r="F14" i="19"/>
  <c r="F11" i="19"/>
  <c r="F10" i="19"/>
  <c r="F9" i="19"/>
  <c r="E7" i="19"/>
  <c r="F7" i="19" s="1"/>
  <c r="F8" i="19"/>
  <c r="F12" i="19" l="1"/>
</calcChain>
</file>

<file path=xl/sharedStrings.xml><?xml version="1.0" encoding="utf-8"?>
<sst xmlns="http://schemas.openxmlformats.org/spreadsheetml/2006/main" count="816" uniqueCount="262">
  <si>
    <t>รวมทั้งสิ้น</t>
  </si>
  <si>
    <t>รวม</t>
  </si>
  <si>
    <t>โครงการ</t>
  </si>
  <si>
    <t>งบพัฒนาจังหวัด</t>
  </si>
  <si>
    <t>งบกลุ่มจังหวัด</t>
  </si>
  <si>
    <t>งบท้องถิ่น</t>
  </si>
  <si>
    <t>หมายเหตุ</t>
  </si>
  <si>
    <t>เขต</t>
  </si>
  <si>
    <t>ภาค</t>
  </si>
  <si>
    <t>จังหวัด</t>
  </si>
  <si>
    <t>ชนิดสัตว์</t>
  </si>
  <si>
    <t>กลุ่มจังหวัด</t>
  </si>
  <si>
    <t>สนง.ปศจ.พระนครศรีอยุธยา</t>
  </si>
  <si>
    <t>กลาง</t>
  </si>
  <si>
    <t xml:space="preserve">ภาคกลางตอนบน </t>
  </si>
  <si>
    <t>สนง.ปศจ.สิงห์บุรี</t>
  </si>
  <si>
    <t>สนง.ปศจ.ลพบุรี</t>
  </si>
  <si>
    <t>ภาคกลางปริมณฑล</t>
  </si>
  <si>
    <t>ตะวันออก</t>
  </si>
  <si>
    <t>สนง.ปศจ.ปราจีนบุรี</t>
  </si>
  <si>
    <t>ภาคตะวันออก2</t>
  </si>
  <si>
    <t>สนง.ปศจ.ตราด</t>
  </si>
  <si>
    <t>ภาคตะวันออก1</t>
  </si>
  <si>
    <t>สนง.ปศจ.ฉะเชิงเทรา</t>
  </si>
  <si>
    <t>สนง.ปศจ.จันทบุรี</t>
  </si>
  <si>
    <t>สนง.ปศจ.สมุทรปราการ</t>
  </si>
  <si>
    <t>สนง.ปศจ.สระแก้ว</t>
  </si>
  <si>
    <t>สนง.ปศจ.ชลบุรี</t>
  </si>
  <si>
    <t>ตะวันออกเฉียงเหนือ</t>
  </si>
  <si>
    <t>ภาคตะวันออกเฉียงเหนือตอนล่าง 1</t>
  </si>
  <si>
    <t>สนง.ปศจ.ชัยภูมิ</t>
  </si>
  <si>
    <t>สนง.ปศจ.นครราชสีมา</t>
  </si>
  <si>
    <t>สนง.ปศจ.บุรีรัมย์</t>
  </si>
  <si>
    <t>ภาคตะวันออกเฉียงเหนือตอนล่าง 2</t>
  </si>
  <si>
    <t>สนง.ปศจ.ยโสธร</t>
  </si>
  <si>
    <t>สนง.ปศจ.ศรีสะเกษ</t>
  </si>
  <si>
    <t>สนง.ปศจ.สุรินทร์</t>
  </si>
  <si>
    <t>สนง.ปศจ.อำนาจเจริญ</t>
  </si>
  <si>
    <t>ภาคตะวันออกเฉียงเหนือตอนบน 1</t>
  </si>
  <si>
    <t>สนง.ปศจ.อุดรธานี</t>
  </si>
  <si>
    <t>ภาคตะวันออกเฉียงเหนือตอนกลาง</t>
  </si>
  <si>
    <t>สนง.ปศจ.ขอนแก่น</t>
  </si>
  <si>
    <t>สนง.ปศจ.หนองคาย</t>
  </si>
  <si>
    <t>สนง.ปศจ.กาฬสินธุ์</t>
  </si>
  <si>
    <t>ภาคตะวันออกเฉียงเหนือตอนบน 2</t>
  </si>
  <si>
    <t>สนง.ปศจ.นครพนม</t>
  </si>
  <si>
    <t>สนง.ปศจ.มหาสารคาม</t>
  </si>
  <si>
    <t>สนง.ปศจ.หนองบัวลำภู</t>
  </si>
  <si>
    <t>สนง.ปศจ.สกลนคร</t>
  </si>
  <si>
    <t>สนง.ปศจ.มุกดาหาร</t>
  </si>
  <si>
    <t>สนง.ปศจ.บึงกาฬ</t>
  </si>
  <si>
    <t>สนง.ปศจ.ร้อยเอ็ด</t>
  </si>
  <si>
    <t xml:space="preserve">ภาคเหนือตอนบน 1 </t>
  </si>
  <si>
    <t>เหนือ</t>
  </si>
  <si>
    <t>สนง.ปศจ.เชียงใหม่</t>
  </si>
  <si>
    <t>สนง.ปศจ.ลำพูน</t>
  </si>
  <si>
    <t>สนง.ปศจ.แม่ฮ่องสอน</t>
  </si>
  <si>
    <t>สนง.ปศจ.แพร่</t>
  </si>
  <si>
    <t xml:space="preserve">ภาคเหนือตอนบน 2 </t>
  </si>
  <si>
    <t>สนง.ปศจ.พะเยา</t>
  </si>
  <si>
    <t>สนง.ปศจ.น่าน</t>
  </si>
  <si>
    <t>ภาคเหนือตอนล่าง 1</t>
  </si>
  <si>
    <t>ภาคเหนือตอนล่าง 2</t>
  </si>
  <si>
    <t>สนง.ปศจ.อุทัยธานี</t>
  </si>
  <si>
    <t>สนง.ปศจ.พิษณุโลก</t>
  </si>
  <si>
    <t>ภาคกลางตอนล่าง 2</t>
  </si>
  <si>
    <t>สนง.ปศจ.นครปฐม</t>
  </si>
  <si>
    <t>ภาคกลางตอนล่าง 1</t>
  </si>
  <si>
    <t>สนง.ปศจ.ราชบุรี</t>
  </si>
  <si>
    <t>สนง.ปศจ.สมุทรสงคราม</t>
  </si>
  <si>
    <t>ใต้</t>
  </si>
  <si>
    <t>ภาคใต้ฝั่งอันดามัน</t>
  </si>
  <si>
    <t>สนง.ปศจ.ภูเก็ต</t>
  </si>
  <si>
    <t>สนง.ปศจ.นครศรีธรรมราช</t>
  </si>
  <si>
    <t>ภาคใต้ฝั่งอ่าวไทย</t>
  </si>
  <si>
    <t>ภาคเหนือตอนบน 2</t>
  </si>
  <si>
    <t>สนง.ปศจ.เชียงราย</t>
  </si>
  <si>
    <t>ใต้ชายแดน</t>
  </si>
  <si>
    <t>ภาคใต้ชายแดน</t>
  </si>
  <si>
    <t>สนง.ปศจ.สงขลา</t>
  </si>
  <si>
    <t>สนง.ปศจ.ยะลา</t>
  </si>
  <si>
    <t>สนง.ปศจ.อ่างทอง</t>
  </si>
  <si>
    <t>อื่นๆ</t>
  </si>
  <si>
    <t>แพะ</t>
  </si>
  <si>
    <t>ไก่ไข่</t>
  </si>
  <si>
    <t>เป็ด</t>
  </si>
  <si>
    <t>โคนม</t>
  </si>
  <si>
    <t>ไก่พื้นเมือง</t>
  </si>
  <si>
    <t>โคเนื้อ</t>
  </si>
  <si>
    <t>สุกร</t>
  </si>
  <si>
    <t>กระบือ</t>
  </si>
  <si>
    <t>สนง.ปศจ.นครนายก</t>
  </si>
  <si>
    <t>จำแนกรายชนิดสัตว์</t>
  </si>
  <si>
    <t>จำนวนจังหวัด</t>
  </si>
  <si>
    <t>สนง.ปศจ.ลำปาง</t>
  </si>
  <si>
    <t>สนง.ปศจ.นนทบุรี</t>
  </si>
  <si>
    <t>สนง.ปศจ.ชัยนาท</t>
  </si>
  <si>
    <t>สนง.ปศจ.สระบุรี</t>
  </si>
  <si>
    <t>1. โครงการส่งเสริมและอนุรักษ์สายพันธุ์เป็ดปากน้ำ</t>
  </si>
  <si>
    <t>สนง.ปศจ.ระยอง</t>
  </si>
  <si>
    <t>1. โครงการส่งเสริมและพัฒนาการผลิตสินค้าเกษตร</t>
  </si>
  <si>
    <t>2. โครงการพัฒนานวัตกรรมเกษตรและอาหารปลอดภัยกลุ่มนครชัยบุรินทร์</t>
  </si>
  <si>
    <t>สนง.ปศจ.อุบลราชธานี</t>
  </si>
  <si>
    <t>1. โครงการควบคุมและลดจำนวนประชากรสุนัขและแมว</t>
  </si>
  <si>
    <t>สนง.ปศจ.สุโขทัย</t>
  </si>
  <si>
    <t>สนง.ปศจ.กำแพงเพชร</t>
  </si>
  <si>
    <t>สนง.ปศจ.ตาก</t>
  </si>
  <si>
    <t>สนง.ปศจ.อุตรดิตถ์</t>
  </si>
  <si>
    <t>สนง.ปศจ.เพชรบูรณ์</t>
  </si>
  <si>
    <t>สนง.ปศจ.กาญจนบุรี</t>
  </si>
  <si>
    <t>สนง.ปศจ.สุพรรณบุรี</t>
  </si>
  <si>
    <t>สนง.ปศจ.พัทลุง</t>
  </si>
  <si>
    <t>สนง.ปศจ.ปัตตานี</t>
  </si>
  <si>
    <t>สนง.ปศจ.สตูล</t>
  </si>
  <si>
    <t>สนง.ปศจ.นราธิวาส</t>
  </si>
  <si>
    <t>1. โครงการส่งเสริมการเลี้ยงและแปรรูปปศุสัตว์เพื่อความมั่นคง มั่งคั่ง ชายแดนใต้</t>
  </si>
  <si>
    <t>งบประมาณที่ได้รับประจำปี 2564</t>
  </si>
  <si>
    <t>1. โครงการส่งเสริมการเลี้ยงแพะเพื่อการค้าและการส่งออก</t>
  </si>
  <si>
    <t>1. โครงการเพิ่มศักยภาพการเลี้ยงแพะจังหวัดนนทบุรี</t>
  </si>
  <si>
    <t>1. โครงการส่งเสริมและพัฒนาฟาร์มตัวอย่างตามพระราชดำริฯ สีบัวทอง</t>
  </si>
  <si>
    <t>2. โครงการส่งเสริมและพัฒนาฟาร์มตัวอย่างตามพระราชดำริฯ หนองระหานจีน ต.บ้านอิฐ</t>
  </si>
  <si>
    <t>2. โครงการพัฒนาศักยภาพอาหารปลอดภัยจากแพะสู่ตลาดระดับบนในประเทศและต่างชาติ</t>
  </si>
  <si>
    <t>1. โครงการพัฒนาศักยภาพการผลิตและสร้างมูลค่าเพิ่มสินค้าเกษตร</t>
  </si>
  <si>
    <t>1. โครงการส่งเสริมและเพิ่มประสิทธิภาพผู้เลี้ยงแพะแปลงใหญ่ของกลุ่มจังหวัดภาคกลางตอนบน</t>
  </si>
  <si>
    <t>1. โครงการเพิ่มมูลค่าทางเศรษฐกิจภาคการเกษตรตลอดห่วงโซ่อุปทาน
   1) กิจกรรมเสริมสร้างองค์ความรู้การผลิตอาหารโคนมปลอดภัย</t>
  </si>
  <si>
    <t>1. โครงการขยายผลตามแนวปรัชญาเศรษฐกิจพอเพียง
    1) กิจกรรมส่งเสริมการผลิตด้านปศุสัตว์ตามแนวปรัชญาเศรษฐกิจพอเพียง</t>
  </si>
  <si>
    <t>1. โครงการเพิ่มมูลค่าทางเศรษฐกิจภาคการเกษตรตลอดห่วงโซ่อุปทาน
    1) กิจกรรมส่งเสริมอาชีพการเลี้ยงแพะ</t>
  </si>
  <si>
    <t>2. โครงการพัฒนาศักยภาพการผลิตและสร้างมูลค่าเพิมสินค้าเกษตร
    1) กิจกรรมส่งเสริมและเพิ่มประสิทธิภาพผู้เลี้ยงแพะแปลงใหญ่ของกลุ่ม</t>
  </si>
  <si>
    <t>1. โครงการเพิ่มมูลค่าทางเศรษฐกิจภาคการเกษตรตลอดห่วงโซ่อุปทาน
   1) กิจกรรมส่งเสริมองค์ความรู้การแปรรูปผลิตภัณฑ์เนื้อสัตว์
   2) กิจกรรมเสริมสร้างองค์ความรู้การพัฒนาผลิตภัณฑ์ปศุสัตว์ปลอดภัย
   3) กิจกรรมจัดงานประกวดสัตว์เมืองละโว้</t>
  </si>
  <si>
    <t>1. โครงการส่งเสริมและพัฒนาการผลิตสินค้าปศุสัตว์ให้ได้มาตรฐานปลอดภัยกลุ่มจังหวัดภาคตะวันออก 2</t>
  </si>
  <si>
    <t>สุกร,ไก่เนื้อ</t>
  </si>
  <si>
    <t>1. โครงการส่งเสริมและพัฒนาอาชีพการเลี้ยงสัตว์และผลิตสินค้าปศุสัตว์ปลอดภัย</t>
  </si>
  <si>
    <t>โค,กระบือ (บรรจุไว้ใน Y2 ปี 2564)</t>
  </si>
  <si>
    <t>2. โครงการส่งเสริมและพัฒนาการผลิตสินค้าปศุสัตว์ให้ได้มาตรฐานปลอดภัยกลุ่มจังหวัดภาคตะวันออก 2</t>
  </si>
  <si>
    <t xml:space="preserve">1. โครงการอนุรักษ์และพัฒนาไก่พันธุ์พื้นเมืองตราดและผลิตอาหารเพื่อลดต้นทุนเพิ่มรายได้  </t>
  </si>
  <si>
    <t>1. โครงการพัฒนาการแปรรูปผลิตภัณฑ์เนื้อสุกรเพื่อความปลอดภัยสู่ผู้บริโภค</t>
  </si>
  <si>
    <t>1. โครงการส่งเสริมระบบการผลิตไก่พื้นเมืองให้ได้มาตรฐาน</t>
  </si>
  <si>
    <t>1. โครงการส่งเสริมการผลิตแพะเนื้อสู่มาตรฐานปลอดภัยต่อผู้บริโภค</t>
  </si>
  <si>
    <t>1. โครงการส่งเสริมการเลี้ยงไก่พื้นเมืองให้ได้มาตรฐานอาหารปลอดภัย (GAP)</t>
  </si>
  <si>
    <t>1. โครงการส่งเสริม พัฒนา และสร้างสุขภาพอนามัยที่ดีให้กับประชาชน
   1) กิจกรรม ปรับระบบการเลี้ยงการตลาด เพื่อการบริโภค อนุรักษ์และพัฒนาสายพันธุ์โคเนื้อในจังหวัดระยอง</t>
  </si>
  <si>
    <t>1. โครงการส่งเสริม พัฒนา และสร้างสุขภาพอนามัยที่ดีให้กับประชาชน
    1) กิจกรรม ปรับระบบการเลี้ยงและพัฒนาสายพันธุ์ไก่พื้นเมืองในจังหวัดระยอง</t>
  </si>
  <si>
    <t>1. โครงการส่งเสริม พัฒนา และสร้างสุขภาพอนามัยที่ดีให้กับประชาชน
    1) กิจกรรม สถานที่จำหน่ายเนื้อสัตว์ (ปศุสัตว์ OK)</t>
  </si>
  <si>
    <t>1. โครงการรณรงค์ป้องกันควบคุมโรคพิษสุนัขบ้า และควบคุมสุนัขและแมวจรจัด จังหวัดชลบุรี</t>
  </si>
  <si>
    <t>1. โครงการพัฒนานวัตกรรมเกษตรและอาหารปลอดภัยกลุ่มนครชัยบุรินทร์
    1) กิจกรรมเพิ่มประสิทธิภาพการผลิตโคเนื้อเพื่อการส่งออก</t>
  </si>
  <si>
    <t>1. โครงการพัฒนานวัตกรรมเกษตรและอาหารปลอดภัยกลุ่มนครชัยบุรินทร์
    1) กิจกรรมยกระดับมาตรฐานฟาร์มแพะ และการจัดการฟาร์มตามมาตรฐานฟาร์ม GFM</t>
  </si>
  <si>
    <t>1. โครงการพัฒนานวัตกรรมเกษตรและอาหารปลอดภัยกลุ่มนครชัยบุรินทร์
    1) กิจกรรมพัฒนาศักยภาพการแปรรูปผลิตภัณฑ์ปศุสัตว์</t>
  </si>
  <si>
    <t>1. โครงการส่งเสริมการผลิต การแปรรูป การตลาด สินค้าเกษตรปลอดภัย 
    1) กิจกรรมหลัก : ส่งเสริมการผลิตตามแนวเศรษฐกิจพอเพียง 
        กิจกรรมย่อย : 1) เพิ่มศักยภาพการผลิตโคเนื้อพันธุ์ดี</t>
  </si>
  <si>
    <t>2. โครงการพัฒนานวัตกรรมเกษตรและอาหารปลอดภัยกลุ่มนครชัยบุรินทร์  
    1) กิจกรรมหลัก พัฒนาศักยภาพการแปรรูปผลิตภัณฑ์ปศุสัตว์ ถ่ายทอดองค์ความรู้เพื่อยกระดับการเลี้ยงสัตว์ของเกษตรกรให้มีมาตรฐานเพิ่มมากขึ้น โดยใช้มาตรฐาน GFM ของกรมปศุสัตว์มาเป็นแนวทางในการพัฒนา</t>
  </si>
  <si>
    <t>3. โครงการพัฒนานวัตกรรมเกษตรและอาหารปลอดภัยกลุ่มนครชัยบุรินทร์ 
   1) กิจกรรมหลัก พัฒนาศักยภาพการแปรรูปผลิตภัณฑ์ปศุสัตว์ กิจกรรมย่อย พัฒนาศักยภาพการแปรรูปผลิตภัณฑ์ปศุสัตว์</t>
  </si>
  <si>
    <t>1. โครงการส่งเสริมการผลิต การแปรรูป การตลาด สินค้าเกษตรปลอดภัย
    1) กิจกรรมหลัก : ส่งเสริมการผลิตตามแนวเศรษฐกิจพอเพียง
        กิจกรรมย่อย : 2) เพิ่มศักยภาพการผลิตกระบือ เพื่อลดต้นทุนสร้างความยั่งยืน</t>
  </si>
  <si>
    <t>1. โครงการพัฒนานวัตกรรมเกษตรและอาหารปลอดภัยกลุ่มนครชัยบุรินทร์ 
    1) กิจกรรมยกระดับมาตรฐานฟาร์มแพะ และการจัดการฟาร์มตามมาตรฐานฟาร์ม GFM</t>
  </si>
  <si>
    <t>1. โครงการเพิ่มศักยภาพการจัดตั้งกลุ่มเกษตรกรผู้เลี้ยงโคเนื้อในระบบประณีต(Intensive Farm)</t>
  </si>
  <si>
    <t>1. โครงการส่งเสริมการเลี้ยงไก่ไข่และปรับระบบสู่มาตรฐานปศุสัตว์อินทรีย์</t>
  </si>
  <si>
    <t>1. โครงการ ส่งเสริมการผลิตสินค้าเกษตรอินทรีย์  
    1) กิจกรรม ส่งเสริมการเลี้ยงไก่ไข่และปรับระบบสู่มาตรฐานปศุสัตว์อินทรีย์</t>
  </si>
  <si>
    <t>1. โครงการส่งเสริมการผลิตโคเนื้อคุณภาพรองรับเศรษฐกิจอาเซียน</t>
  </si>
  <si>
    <t>1. โครงการพัฒนาและส่งเสริมเกษตรอินทรีย์ครบวงจรจังหวัดสุรินทร์
   1) กิจกรรมหลัก : ส่งเสริมการเลี้ยงสัตว์เศรษฐกิจสำคัญของจังหวัด เพื่อรองรับเศรษฐกิจอาเซียน
       กิจกรรมย่อย 1 : ส่งเสริมการเลี้ยงไก่พื้นเมืองแบบครบวงจรจังหวัดสุรินทร์ 2,416,800 บาท
       กิจกรรมย่อย 2 : ส่งเสริมการผลิตโคเนื้อคุณภาพรองรับเศรษฐกิจอาเซียน 9,802,800 บาท</t>
  </si>
  <si>
    <t>ไก่พื้นเมือง,โคเนื้อ</t>
  </si>
  <si>
    <t>2. โครงการพัฒนานวัตกรรมเกษตรและอาหารปลอดภัยกลุ่มนครชัยบุรินทร์
    กิจกรรมหลักที่ 1 ยกระดับมาตรฐานฟาร์มแพะ และการจัดการฟาร์มตามมาตรฐานฟาร์ม GFM  
                        375,000 บาท
    กิจกรรมหลักที่ 2 เพิ่มประสิทธิภาพการผลิตโคเนื้อเพื่อการส่งออก 215,200 บาท
    กิจกรรมหลักที่ 3 พัฒนาศักยภาพการแปรรูปผลิตภัณฑ์ปศุสัตว์ 206,400 บาท</t>
  </si>
  <si>
    <t>แพะ,โคเนื้อ</t>
  </si>
  <si>
    <t>1. โครงการพัฒนามาตรฐานฟาร์ม GFM โค-กระบือ ในเกษตรกรรายย่อย</t>
  </si>
  <si>
    <t>1. โครงการส่งเสริมการเลี้ยงโคเนื้อในพื้นที่เกษตรผสมผสาน</t>
  </si>
  <si>
    <t>1. โครงการส่งเสริมและเพิ่มประสิทธิภาพการผลิตควายไทยจังหวัดอุดรธานี</t>
  </si>
  <si>
    <t>ไก่เนื้อ</t>
  </si>
  <si>
    <t>1. โครงการส่งเสริมและพัฒนาอาชีพตามหลักปรัชญาเศรษฐกิจพอเพียง
    1) กิจกรรมหลักส่งเสริมการผลิตไก่กรดยูริกต่ำ(KKU.1) เพื่อสุขภาพ แบบครบวงจร</t>
  </si>
  <si>
    <t xml:space="preserve">1. โครงการเพิ่มประสิทธิภาพการผลิตและการตลาดสินค้าเกษตรและอุตสาหกรรมที่สำคัญ
    1) กิจกรรมพัฒนากระบวนการผลิตโคเนื้อคุณภาพจังหวัดหนองคาย
</t>
  </si>
  <si>
    <t xml:space="preserve">Y1 500,000 บาท Y2 2,500,000 บาท
</t>
  </si>
  <si>
    <t xml:space="preserve">1. โครงการเพิ่มประสิทธิภาพการผลิตและการตลาดสินค้าเกษตรและอุตสาหกรรมที่สำคัญ  
    1) กิจกรรมพัฒนาเครือข่ายการผลิตและการตลาดแพะ
</t>
  </si>
  <si>
    <t xml:space="preserve">Y1 300,000 บาท Y2 1,700,000 บาท
</t>
  </si>
  <si>
    <t>ไก่ไข่,สุกร
Y2 3,000,000 บาท</t>
  </si>
  <si>
    <t xml:space="preserve">Y2 1,500,000 บาท
</t>
  </si>
  <si>
    <t>Y2 3,000,000 บาท</t>
  </si>
  <si>
    <t>1. โครงการส่งเสริมและเพิ่มปริมาณโคเนื้อพันธุ์ดี</t>
  </si>
  <si>
    <t>1. โครงการส่งเสริมพัฒนาระบบการผลิตไก่พื้นเมือง เพื่อการจำหน่าย</t>
  </si>
  <si>
    <t>1. โครงการเพิ่มประสิทธิภาพการผลิตสินค้าเกษตรจังหวัดนครพนม
    1) กิจกรรมหลัก นครพนมแหล่งโคเนื้อลุ่มน้ำโขง</t>
  </si>
  <si>
    <t>2. โครงการส่งเสริมการผลิตโคเนื้อปลอดภัยและได้มาตรฐาน GAP
    1) กิจกรรมหลักที่ 1 เพิ่มประสิทธิภาพการผลิตโคเนื้อ
    2) กิจกรรมหลักที่ 2 การประชาสัมพันธ์และขยายตลาด</t>
  </si>
  <si>
    <t>1. โครงการเพิ่มประสิทธิภาพการผลิตสินค้าเกษตรจังหวัดนครพนม</t>
  </si>
  <si>
    <t>1.  โครงการส่งเสริมเลี้ยงไก่ไข่เพื่อเป็นรายได้เสริมในครัวเรือนเพื่อการขับเคลื่อนเกษตรกรรมยั่งยืน</t>
  </si>
  <si>
    <t>1. โครงการส่งเสริมการเลี้ยงไก่พื้นเมืองคุณภาพจังหวัดหนองบัวลำภู</t>
  </si>
  <si>
    <t xml:space="preserve">1. โครงการเพิ่มประสิทธิภาพและยกระดับมาตรฐานคุณภาพโคเนื้อ </t>
  </si>
  <si>
    <t xml:space="preserve">1. โครงการไก่ไข่สร้างสุข </t>
  </si>
  <si>
    <t>1. โครงการที่ส่งเสริมและพัฒนาการผลิตปศุสัตว์และประมงจังหวัดมุกดาหาร
   1) กิจกรรมการส่งเสริมและพัฒนาผลิตปศุสัตว์จังหวัดมุกดาหาร</t>
  </si>
  <si>
    <t>1. โครงการคนมุกดาหารดี เก่ง เป็นสุขทุกช่วงชีวิต smart people</t>
  </si>
  <si>
    <t xml:space="preserve">1. โครงการเพิ่มประสิทธิภาพการผลิตโคเนื้อคุณภาพสูง และ เพื่อเศรษฐกิจกลุ่มภาคตะวันออกเฉียงเหนือตอนบน 1 </t>
  </si>
  <si>
    <t>1. โครงการส่งเสริมการเลี้ยงไก่ไข่โร๊ดแบบปล่อยอิสระ โดยใช้วัตถุดิบเกษตรกร</t>
  </si>
  <si>
    <t>1. โครงการเพิ่ประสิทธิภารผลิตแพะในสวนยางพารา</t>
  </si>
  <si>
    <t>1. โครงการเพิ่มประสิทธิภาพความปลอดภัยด้านอาหาร</t>
  </si>
  <si>
    <t>1. โครงการเพิ่มประสิทธิภาพการผลิตโคเนื้อคุณภาพ</t>
  </si>
  <si>
    <t>1. โครงการเกษตรเพื่ออาหารกลสงวัน</t>
  </si>
  <si>
    <t>1. โครงการส่งเสริมเพิ่มทักษะการผลิตปศุสัตว์และสินค้าปศุสัตว์ในพื้นที่โครงการร้อยใจรักษ์และหมู่บ้านโดยรอบ</t>
  </si>
  <si>
    <t>1. โครงการส่งเสริมและพัฒนาเพิ่มประสิทธิภาพการผลิตโคเนื้อพันธุ์ดีเพื่อผลิตเนื้อคุณภาพ</t>
  </si>
  <si>
    <t>1. โครงการส่งเสริมพัฒนาการผลิตและเพิ่มมูลค่าสินค้าผลิตภัณฑ์แปรรูปจากน้ำนมโคคุณภาพสูง</t>
  </si>
  <si>
    <t xml:space="preserve">2. โครงการส่งเสริมสนับสนุนการแปรรูปแพะปลอดภัย </t>
  </si>
  <si>
    <t>1. โครงการเสริมสร้างนวัตกรรมการผลิตนมโคคุณภาพสูงล้านนาสู่การแข่งขันด้านการตลาด
    1) กิจกรรมสร้างฝูงโคนมสุขภาพดีเพื่อการผลิตน้ำนมคุณภาพสูงล้านนา
    2) กิจกรรมยกระดับมาตรฐานการผลิตและเพิ่มมูลค่าน้ำนมโคคุณภาพสูงล้านนาสู่ความยั่งยืน
    3) กิจกรรมการตรวจประเมินและการรักษาตามมาตรฐานนมโคคุณภาพสูงล้านนา</t>
  </si>
  <si>
    <t>1. โครงการชุมชนคนปลอดภัย ห่างไกลโรคพิษสุนัขบ้า</t>
  </si>
  <si>
    <t>1. โครงการใช้ประโยชน์และสร้างมูลค่าเพิ่มจากวัสดุเหลือใช้ทางการเกษตร</t>
  </si>
  <si>
    <t xml:space="preserve">1.  โครงการพัฒนาและปรับปรุงโรงแปรรูปและตัดแต่งผลิตภัณฑ์โคเนื้อและโคขุน </t>
  </si>
  <si>
    <t>1. โครงการบริหารจัดการพื้นที่การเกษตรและวัสดุทางการเกษตรเพื่อลดหมอกควัน</t>
  </si>
  <si>
    <t>1. โครงการพัฒนาหมู่บ้านต้นแบบเกษตรอินทรีย์</t>
  </si>
  <si>
    <t>1. โครงการยกระดับการบริหารจัดการเชิงบูรณาการเพื่อป้องกันหมอกควันไฟป่า
    1) กิจกรรมหลัก การบริหารจัดการพื้นที่การเกษตรและวัสดุทางการเกษตรเพื่อลดปัญหาหมอกควัน
        กิจกรรมย่อยที่ 2 สนับสนุนเครื่องอัดก้อนฟางข้าวเพื่อเป็นอาหารสัตว์</t>
  </si>
  <si>
    <t>1. โครงการส่งเสริมและพัฒนาเกษตรปลอดภัยได้มาตรฐานอย่างครบวงจร
   1) กิจกรรม เพิ่มประสิทธิภาพและศักยภาพการผลิตเกษตรปลอดภัย</t>
  </si>
  <si>
    <t>1. โครงการสร้างฝาย สร้างน้ำ พัฒนาคน ในพื้นที่ คทช.
    1) กิจกรรมหลัก พัฒนาอาชีพสร้างรายได้ให้กับประชาชน
        กิจกรรมย่อย พัฒนาศักยภาพการผลิตปศุสัตว์ปลอดภัย</t>
  </si>
  <si>
    <t>1. โครงการเพิ่มศักยภาพ การผลิต การแปรรูป การตลาดสินค้าเกษตรสู่มาตรฐาน
    1) กิจกรรมหลัก เพิ่มศักยภาพการผลิต การแปรรูป การตลาดสินค้าเกษตรสู่มาตรฐาน
        กิจกรรมส่งเสริมการผลินโคเนื้อคุณภาพสูง จังหวัดสุโขทัย</t>
  </si>
  <si>
    <t>1. โครงการเพิ่มศักยภาพ การผลิต การแปรรูป การตลาดสินค้าเกษตรสู่มาตรฐาน
    1) กิจกรรมหลัก เพิ่มศักยภาพการผลิต การแปรรูป การตลาดสินค้าเกษตรสู่มาตรฐาน
        กิจกรรมเพิ่มศักยภาพการผลิตและการตลาดสินค้าเกษตรอินทรีย์วิถีสุโขทัย
        กิจกรรมย่อย : ส่งเสริมและพัฒนาการเลี้ยงปศุสัตว์อินทรีย์ วิถีสุโขทัย</t>
  </si>
  <si>
    <t>1. โครงการส่งเสริมการแปรรูปสินค้าเกษตรปลอดภัย(แปรรูปผลิตภัณฑ์จากสุกร)</t>
  </si>
  <si>
    <t>1. โครงการพัฒนากระบือพันธุ์ดี  จังหวัดอุทัยธานี</t>
  </si>
  <si>
    <t>1. โครงการส่งเสริมการรวมกลุ่มผลิตและแปรรูปไก่แสมดำ จังหวัดอุทัยธานี</t>
  </si>
  <si>
    <t>1.  โครงการส่งเสริมการผลิตและพัฒนาการตลาดกระบือพันธุ์พื้นเมืองไทยที่มีคุณภาพ</t>
  </si>
  <si>
    <t>1. โครงการพัฒนาบรรจุภัณฑ์และผลิตภัณฑ์ไก่ดำต้นแบบจังหวัดพิษณุโลก</t>
  </si>
  <si>
    <t>2. โครงการส่งเสริมและพัฒนาการผลิตและการตลาดสัตว์อัตลักษณ์จังหวัดพิษณุโลก</t>
  </si>
  <si>
    <t>1. โครงการส่งเสริมการผลิตโคเนื้อรูปแบบอุตสาหกรรม และครบวงจรของกลุ่มเครือข่ายวิสาหกิจชุมชน ปี 2564</t>
  </si>
  <si>
    <t>1. โครงการปรับระบบการเลี้ยงโคเนื้อและกระบือเพื่อการป้องกันโรค</t>
  </si>
  <si>
    <t>1. โครงการปรับระบบการเลี้ยงสัตว์ปีกรายย่อยเพื่อการป้องกันโรค</t>
  </si>
  <si>
    <t>1. โครงการ Product Champion เชื่อมโยงการท่องที่ยวเพชรบูรณ์ 678</t>
  </si>
  <si>
    <t>1. โครงการสืบสาน ตำนาน อนุรักษ์และพัฒนาไก่พื้นเมืองไทย</t>
  </si>
  <si>
    <t>โครงการร่วมกับวัฒนธรรมจังหวัดกาญจนบุรี</t>
  </si>
  <si>
    <t>1. โครงการพัฒนาการผลิตโคเนื้อกลุ่มจังหวัดภาคกลางตอนล่าง 1</t>
  </si>
  <si>
    <t>1. โครงการส่งเสริมนวัตกรรมการสร้างสรรค์ผลิตภัณฑ์จังหวัดนครปฐมเพื่อเพิ่มมูลค่าผลิตภัณฑ์ (Innovative In Nakhon Pathom)
    1) กิจกรรมพัฒนาศักยภาพการผลิตโคขุนแบบครบวงจร</t>
  </si>
  <si>
    <t>1. โครงการสัตว์ปลอดโรค คนปลอดภัย จากโรคพิษสุนัขบ้า ตามพระปณิธานศาสตราจารย์
    ดร.สมเด็จพระเจ้าน้องนางเธอ เจ้าฟ้าจุฬาภรณวลัยลักษณ์ อัครราชกุมารี 
    กรมพระศรีสวางควัฒนวรขัตติยราชนารี ประจำปีงบประมาณ 2564</t>
  </si>
  <si>
    <t>1. โครงการหน่วย อบจ.สัญจร และแก้ปัญหาสุขภาพสัตว์จังหวัดภูเก็ต ปี 2564</t>
  </si>
  <si>
    <t>2. โครงการพัฒนาบ้านพักพิงสุนัขจรจัดภูเก็ต</t>
  </si>
  <si>
    <t>3.  โครงการบ้านพักพิงสุนัขจรจัดภูเก็ต</t>
  </si>
  <si>
    <t>1. โครงการจัดตั้งศูนย์พักพิงสุนัขจรจัด ตามปณิธานศาสตราจารย์ ดร.สมเด็จพระเจ้าลูกเธอ
    เจ้าฟ้าจุฬาภรณวลัยลักษณ์อัครราชกุมารี</t>
  </si>
  <si>
    <t>1. โครงการขับเคลื่อนพัทลุงเมืองเกษตรปลอดภัย/อินทรีย์ วิถียั่งยืน การเลี้ยงปศุสัตว์แนวทางเกษตรธรรมชาติ</t>
  </si>
  <si>
    <t>1. โครงการขับเคลื่อนรายสินค้าปศุสัตว์ รองรับอุตสาหกรรมฮาลาล</t>
  </si>
  <si>
    <t>2. โครงการเพิ่มศักยภาพตลาดหลางปศุสัตว์จังหวัดชายแดนใต้</t>
  </si>
  <si>
    <t>3. โครงการส่งเสริมการเลี้ยงและแปรรูปปศุสัตว์เพื่อความมั่นคง มั่งคั่ง ชายแดนใต้</t>
  </si>
  <si>
    <t>กลุ่มภาคใต้ชายแดน (จังหวัดปัตตานี ยะลา นราธิวาส)</t>
  </si>
  <si>
    <t>1. โครงการเพิ่มประสิทธิภาพการผลิตปศุสัตว์แบบประณีต (Intensive Farm)</t>
  </si>
  <si>
    <t>1. โครงการขยายผลโครงการอันเนื่องมาจากพระราชดำริจังหวัดสงขลา</t>
  </si>
  <si>
    <t>1. โครงการขับเคลื่อนสินค้าปศุสัตว์</t>
  </si>
  <si>
    <t xml:space="preserve">1. โครงการส่งเสริมและพัฒนาการผลิตสินค้าเกษตร
   - อบรมเกษตรกรในโรงเรียนสอนเลี้ยงโคเนื้อ 
   - ส่งเสริมการปลูกพืชอาหารสัตว์ 
   - พัฒนาอาสาปศุสัตว์ </t>
  </si>
  <si>
    <t>2. โครงการพัฒนานวัตกรรมเกษตรและอาหารปลอดภัยกลุ่มนครชัยบุรินทร์
   - ฝึกอบรมเกษตรกรผู้เลี้ยงโคเนื้อ หลักสูตร "การปรับระบบการเลี้ยงสัตว์แบบประณีต"</t>
  </si>
  <si>
    <t>1. โครงการขับเคลื่อนสินค้าปศุสัตว์
   - สนับสนุนโคแม่พันธุ์  ให้กับเกษตรกรที่เข้าร่วมโครงการ ในพื้นที่จังหวัดนราธิวาส</t>
  </si>
  <si>
    <t>1. โครงการเพิ่มประสิทธิภาพการผลิต แปรรูปสินค้าเกษตรปลอดภัยเกษตรอินทรีย์ด้วยเทคโนโลยีและนวัตรกรรม 
    1) กิจกรรม ส่งเสริมพัฒนาและเพิ่มศักยภาพการเลี้ยงและการผลิตโคเนื้อคุณภาพ จังหวัดศรีสะเกษ</t>
  </si>
  <si>
    <t>1. โครงการส่งเสริมและพัฒนาการผลิตสินค้าปศุสัตว์ปลอดภัยเพื่อความมั่นคง
    1) กิจกรรมถ่ายทอดองค์ความรู้การเลี้ยงโคนม
    2) กิจกรรมพัฒนาฟาร์มโคนมให้ได้มาตรฐาน (GAP)</t>
  </si>
  <si>
    <t>ร่วมกับจังหวัดกาญจนบุรี</t>
  </si>
  <si>
    <t>1. โครงการขยายผลโครงการอันเนื่องมาจากพระราชดำริจังหวัดสงขลา
   - ส่งเสริมอาชีพด้านปศุสัตว์ เกษตรกรสามารถนำความรู้ แนวคิดที่ได้มาปรับใช้ให้เกิดประโยชน์เป็น
     การสร้างรายได้ และเพิ่มทางเลือกอาชีพให้เกษตรกร จำนวน 90 ราย กระบือ 90 ตัว</t>
  </si>
  <si>
    <t>1. โครงการพัฒนาศักยภาพการผลิตและสร้างมูลค่าเพิ่มสินค้าเกษตร
    1) กิจกรรมหลักส่งเสริมและเพิ่มประสิทธิภาพผู้เลี้ยงแพะแปลงใหญ่ของกลุ่มจังหวัดภาคกลางตอนบน</t>
  </si>
  <si>
    <t>1. โครงการเพิ่มประสิทธิภาพการผลิตแพะแกะและสร้างความเข้มแข็งให้กลุ่มเกษตรกรผู้เลี้ยงแพะ-แกะ
   จังหวัดลำปาง</t>
  </si>
  <si>
    <t>1. โครงการพัฒนาการผลิตสินค้าเกษตรผลิตภัณฑ์และนวัตกรรมเกษตรให้มีศักยภาพในการแข่งขันและ
   สนับสนุนการท่องเที่ยว</t>
  </si>
  <si>
    <t>1. โครงการขับเคลื่อนพัทลุงเมืองเกษตรปลอดภัย/อินทรีย์ วิถียั่งยืน การเลี้ยงปศุสัตว์แนวทางเกษตร
   ธรรมชาติ</t>
  </si>
  <si>
    <t>1. โครงการพัฒนาและขยายผลโครงการอันเนื่องมาจากพระราชดำริจังหวัดยะลา
    1) กิจกรรมหลัก ส่งเสริมการเลี้ยงแพะพื้นเมือง</t>
  </si>
  <si>
    <t>1. โครงการส่งเสริมการเลี้ยงและแปรรูปปศุสัตว์เพื่อความมั่นคง มั่งคั่ง ชายแดนใต้
   1) กิจกรรมสนับสนุนอาชีพการเลี้ยงไก่เบตงในสวนยางเพื่อสร้างอาชีพสริม
   2) กิจกรรมสนับสนุนอาชีพการเลี้ยงผึ้งชันโรงในสวนยางเพื่อสร้างอาชีพเสริม
   3) กิจกรรมสนับสนุนอาชีพการเลี้ยงแพะเนื้อในสวนยางเพื่อสร้างอาชีพเสริม
   4) กิจกรรมสนับสนุนอาชีพการเลี้ยงแกะเนื้อในสวนยางเพื่อสร้างอาชีพเสริม</t>
  </si>
  <si>
    <t>เจ้าภาพร่วมกิจกรรม (ปราจีนบุรี,นครนายก,จันทบุรี,สระแก้ว.ตราด)</t>
  </si>
  <si>
    <t>1. โครงการขับเคลื่อนพัทลุงเมืองเกษตรปลอดภัย/อินทรีย์ วิถียั่งยืน การเลี้ยงปศุสัตว์แนวทางเกษตรธรรมชาติ
   - อบรมเชิงปฏิบัติการหลักสูตร ไก่พื้นเมืองอารมณ์ดี (Happy Chicks) แนวทางเกษตรธรรมชาติ หลักสูตร 2 วัน</t>
  </si>
  <si>
    <t>" โคเนื้อ "</t>
  </si>
  <si>
    <t>" โคนม "</t>
  </si>
  <si>
    <t>" กระบือ "</t>
  </si>
  <si>
    <t>" สุกร "</t>
  </si>
  <si>
    <t>" ไก่ไข่ "</t>
  </si>
  <si>
    <t>" ไก่เนื้อ "</t>
  </si>
  <si>
    <t>"ไก่พื้นเมือง "</t>
  </si>
  <si>
    <t>" เป็ด "</t>
  </si>
  <si>
    <t>" แพะ "</t>
  </si>
  <si>
    <t>" อื่นๆ "</t>
  </si>
  <si>
    <t>1. โครงการเพิ่มประสิทธิภาพความปลอดภัยด้านอาหาร                                           
   1) กิจกรรม พัฒนาศักยภาพฟาร์มเลี้ยงสัตว์ที่มีระบบป้องกันโรคและการเลี้ยงสัตว์ที่เหมาะสมในไก่ไข่
       และสุกร (Good Farming Management : GFM)</t>
  </si>
  <si>
    <t>2. โครงการ เพิ่มประสิทธิภาพในการป้องกันและปราบปรามภัยคุกคามด้านความมั่นคง        
   1) กิจกรรม การสร้างเขตปลอดโรคพิษสุนัขบ้าจังหวัดหนองคาย</t>
  </si>
  <si>
    <t>1. โครงการเพิ่มประสิทธิภาพความปลอดภัยด้านอาหาร                                           
    1) กิจกรรม พัฒนาศักยภาพการเฝ้าระวังความปลอดภัยด้านอาหาร(Food Safety)</t>
  </si>
  <si>
    <t>(หลังปรับลดในชั้นคณะกรรมาธิการฯ) ประจำปีงบประมาณ พ.ศ. 2564</t>
  </si>
  <si>
    <t xml:space="preserve">สรุปงบพัฒนาจังหวัด / งบกลุ่มจังหวัด / งบองค์กรปกครองส่วนท้องถิ่น </t>
  </si>
  <si>
    <t>สรุปงบพัฒนาจังหวัด / งบกลุ่มจังหวัด / งบองค์กรปกครองส่วนท้องถิ่น  (หลังปรับลดในชั้นคณะกรรมาธิการฯ) ประจำปีงบประมาณ พ.ศ. 2564</t>
  </si>
  <si>
    <t>งบประมาณประจำปี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</si>
</sst>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[$-41E]General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rgb="FF000000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4" fillId="0" borderId="0" applyBorder="0" applyProtection="0"/>
  </cellStyleXfs>
  <cellXfs count="10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2" borderId="1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165" fontId="5" fillId="4" borderId="1" xfId="1" applyNumberFormat="1" applyFont="1" applyFill="1" applyBorder="1" applyAlignment="1">
      <alignment horizontal="right" vertical="top"/>
    </xf>
    <xf numFmtId="165" fontId="7" fillId="4" borderId="1" xfId="1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165" fontId="5" fillId="0" borderId="0" xfId="1" applyNumberFormat="1" applyFont="1" applyFill="1" applyAlignment="1">
      <alignment horizontal="right" vertical="top"/>
    </xf>
    <xf numFmtId="165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165" fontId="6" fillId="0" borderId="0" xfId="1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165" fontId="3" fillId="4" borderId="1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center"/>
    </xf>
    <xf numFmtId="165" fontId="3" fillId="3" borderId="8" xfId="1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165" fontId="3" fillId="4" borderId="1" xfId="1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vertical="top" wrapText="1"/>
    </xf>
    <xf numFmtId="164" fontId="3" fillId="4" borderId="3" xfId="0" applyNumberFormat="1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/>
    </xf>
    <xf numFmtId="165" fontId="3" fillId="4" borderId="3" xfId="1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vertical="top"/>
    </xf>
    <xf numFmtId="0" fontId="3" fillId="4" borderId="7" xfId="0" applyFont="1" applyFill="1" applyBorder="1" applyAlignment="1">
      <alignment horizontal="center" vertical="top"/>
    </xf>
    <xf numFmtId="165" fontId="3" fillId="4" borderId="5" xfId="1" applyNumberFormat="1" applyFont="1" applyFill="1" applyBorder="1" applyAlignment="1">
      <alignment horizontal="center" vertical="top" wrapText="1"/>
    </xf>
    <xf numFmtId="165" fontId="3" fillId="4" borderId="6" xfId="1" applyNumberFormat="1" applyFont="1" applyFill="1" applyBorder="1" applyAlignment="1">
      <alignment horizontal="center" vertical="top"/>
    </xf>
    <xf numFmtId="165" fontId="3" fillId="4" borderId="7" xfId="1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4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65" fontId="3" fillId="0" borderId="0" xfId="1" applyNumberFormat="1" applyFont="1" applyAlignment="1">
      <alignment horizontal="right" vertical="top"/>
    </xf>
    <xf numFmtId="165" fontId="3" fillId="0" borderId="0" xfId="1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/>
    </xf>
    <xf numFmtId="165" fontId="9" fillId="0" borderId="0" xfId="1" applyNumberFormat="1" applyFont="1" applyAlignment="1">
      <alignment horizontal="right" vertical="top"/>
    </xf>
    <xf numFmtId="0" fontId="3" fillId="4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top"/>
    </xf>
    <xf numFmtId="165" fontId="3" fillId="0" borderId="6" xfId="1" applyNumberFormat="1" applyFont="1" applyFill="1" applyBorder="1" applyAlignment="1">
      <alignment horizontal="center" vertical="top"/>
    </xf>
    <xf numFmtId="165" fontId="3" fillId="0" borderId="7" xfId="1" applyNumberFormat="1" applyFont="1" applyFill="1" applyBorder="1" applyAlignment="1">
      <alignment horizontal="center" vertical="top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5" fontId="3" fillId="4" borderId="5" xfId="1" applyNumberFormat="1" applyFont="1" applyFill="1" applyBorder="1" applyAlignment="1">
      <alignment horizontal="center" vertical="top" wrapText="1"/>
    </xf>
    <xf numFmtId="165" fontId="3" fillId="4" borderId="6" xfId="1" applyNumberFormat="1" applyFont="1" applyFill="1" applyBorder="1" applyAlignment="1">
      <alignment horizontal="center" vertical="top"/>
    </xf>
    <xf numFmtId="165" fontId="3" fillId="4" borderId="7" xfId="1" applyNumberFormat="1" applyFont="1" applyFill="1" applyBorder="1" applyAlignment="1">
      <alignment horizontal="center" vertical="top"/>
    </xf>
  </cellXfs>
  <cellStyles count="3">
    <cellStyle name="Comma" xfId="1" builtinId="3"/>
    <cellStyle name="Excel Built-in Normal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21"/>
  <sheetViews>
    <sheetView tabSelected="1" zoomScaleNormal="100" zoomScaleSheetLayoutView="80" workbookViewId="0">
      <selection activeCell="K12" sqref="K12"/>
    </sheetView>
  </sheetViews>
  <sheetFormatPr defaultColWidth="9" defaultRowHeight="24" customHeight="1"/>
  <cols>
    <col min="1" max="1" width="17.28515625" style="3" customWidth="1"/>
    <col min="2" max="2" width="14.42578125" style="3" bestFit="1" customWidth="1"/>
    <col min="3" max="3" width="18.5703125" style="16" customWidth="1"/>
    <col min="4" max="4" width="18.28515625" style="16" customWidth="1"/>
    <col min="5" max="5" width="15.7109375" style="16" customWidth="1"/>
    <col min="6" max="6" width="18.28515625" style="16" customWidth="1"/>
    <col min="7" max="7" width="17.28515625" style="17" customWidth="1"/>
    <col min="8" max="8" width="9" style="2"/>
    <col min="9" max="9" width="13.5703125" style="2" bestFit="1" customWidth="1"/>
    <col min="10" max="16384" width="9" style="2"/>
  </cols>
  <sheetData>
    <row r="1" spans="1:8" ht="24" customHeight="1">
      <c r="A1" s="78" t="s">
        <v>259</v>
      </c>
      <c r="B1" s="78"/>
      <c r="C1" s="78"/>
      <c r="D1" s="78"/>
      <c r="E1" s="78"/>
      <c r="F1" s="78"/>
      <c r="G1" s="78"/>
      <c r="H1" s="1"/>
    </row>
    <row r="2" spans="1:8" ht="24" customHeight="1">
      <c r="A2" s="78" t="s">
        <v>258</v>
      </c>
      <c r="B2" s="78"/>
      <c r="C2" s="78"/>
      <c r="D2" s="78"/>
      <c r="E2" s="78"/>
      <c r="F2" s="78"/>
      <c r="G2" s="78"/>
      <c r="H2" s="1"/>
    </row>
    <row r="3" spans="1:8" ht="24" customHeight="1">
      <c r="A3" s="78" t="s">
        <v>92</v>
      </c>
      <c r="B3" s="78"/>
      <c r="C3" s="78"/>
      <c r="D3" s="78"/>
      <c r="E3" s="78"/>
      <c r="F3" s="78"/>
      <c r="G3" s="78"/>
      <c r="H3" s="1"/>
    </row>
    <row r="4" spans="1:8" ht="24" customHeight="1">
      <c r="C4" s="79"/>
      <c r="D4" s="79"/>
      <c r="E4" s="79"/>
      <c r="F4" s="79"/>
      <c r="G4" s="79"/>
      <c r="H4" s="1"/>
    </row>
    <row r="5" spans="1:8" ht="24" customHeight="1">
      <c r="A5" s="80" t="s">
        <v>10</v>
      </c>
      <c r="B5" s="82" t="s">
        <v>93</v>
      </c>
      <c r="C5" s="83" t="s">
        <v>261</v>
      </c>
      <c r="D5" s="84"/>
      <c r="E5" s="84"/>
      <c r="F5" s="85"/>
      <c r="G5" s="80" t="s">
        <v>6</v>
      </c>
    </row>
    <row r="6" spans="1:8" ht="24" customHeight="1">
      <c r="A6" s="81"/>
      <c r="B6" s="82"/>
      <c r="C6" s="4" t="s">
        <v>3</v>
      </c>
      <c r="D6" s="4" t="s">
        <v>4</v>
      </c>
      <c r="E6" s="4" t="s">
        <v>5</v>
      </c>
      <c r="F6" s="4" t="s">
        <v>1</v>
      </c>
      <c r="G6" s="81"/>
    </row>
    <row r="7" spans="1:8" ht="24" customHeight="1">
      <c r="A7" s="76" t="s">
        <v>0</v>
      </c>
      <c r="B7" s="77"/>
      <c r="C7" s="6">
        <f>SUM(C8:C17)</f>
        <v>216258065</v>
      </c>
      <c r="D7" s="6">
        <f>SUM(D8:D17)</f>
        <v>81015900</v>
      </c>
      <c r="E7" s="6">
        <f>SUM(E8:E17)</f>
        <v>18526280</v>
      </c>
      <c r="F7" s="6">
        <f>SUM(C7:E7)</f>
        <v>315800245</v>
      </c>
      <c r="G7" s="5"/>
    </row>
    <row r="8" spans="1:8" s="11" customFormat="1" ht="23.25">
      <c r="A8" s="7" t="s">
        <v>88</v>
      </c>
      <c r="B8" s="7">
        <v>33</v>
      </c>
      <c r="C8" s="8">
        <f>โคเนื้อ!G6</f>
        <v>30310300</v>
      </c>
      <c r="D8" s="8">
        <f>โคเนื้อ!H6</f>
        <v>41790500</v>
      </c>
      <c r="E8" s="9">
        <f>โคเนื้อ!I6</f>
        <v>10000000</v>
      </c>
      <c r="F8" s="8">
        <f t="shared" ref="F8:F17" si="0">SUM(C8:E8)</f>
        <v>82100800</v>
      </c>
      <c r="G8" s="10"/>
    </row>
    <row r="9" spans="1:8" s="11" customFormat="1" ht="23.25">
      <c r="A9" s="7" t="s">
        <v>86</v>
      </c>
      <c r="B9" s="27">
        <v>4</v>
      </c>
      <c r="C9" s="9">
        <f>โคนม!G6</f>
        <v>1280000</v>
      </c>
      <c r="D9" s="9">
        <f>โคนม!H6</f>
        <v>676100</v>
      </c>
      <c r="E9" s="9">
        <f>โคนม!I6</f>
        <v>0</v>
      </c>
      <c r="F9" s="9">
        <f t="shared" si="0"/>
        <v>1956100</v>
      </c>
      <c r="G9" s="10"/>
    </row>
    <row r="10" spans="1:8" s="11" customFormat="1" ht="23.25">
      <c r="A10" s="7" t="s">
        <v>90</v>
      </c>
      <c r="B10" s="27">
        <v>6</v>
      </c>
      <c r="C10" s="9">
        <f>กระบือ!G6</f>
        <v>3518600</v>
      </c>
      <c r="D10" s="9">
        <f>กระบือ!H6</f>
        <v>0</v>
      </c>
      <c r="E10" s="9">
        <f>กระบือ!I6</f>
        <v>3000000</v>
      </c>
      <c r="F10" s="9">
        <f t="shared" si="0"/>
        <v>6518600</v>
      </c>
      <c r="G10" s="10"/>
    </row>
    <row r="11" spans="1:8" s="11" customFormat="1" ht="23.25">
      <c r="A11" s="7" t="s">
        <v>89</v>
      </c>
      <c r="B11" s="27">
        <v>4</v>
      </c>
      <c r="C11" s="9">
        <f>สุกร!G6</f>
        <v>853450</v>
      </c>
      <c r="D11" s="9">
        <f>สุกร!H6</f>
        <v>0</v>
      </c>
      <c r="E11" s="9">
        <f>สุกร!I6</f>
        <v>0</v>
      </c>
      <c r="F11" s="9">
        <f t="shared" si="0"/>
        <v>853450</v>
      </c>
      <c r="G11" s="10"/>
    </row>
    <row r="12" spans="1:8" s="11" customFormat="1" ht="23.25">
      <c r="A12" s="7" t="s">
        <v>84</v>
      </c>
      <c r="B12" s="27">
        <v>12</v>
      </c>
      <c r="C12" s="9">
        <f>ไก่ไข่!G6</f>
        <v>23522820</v>
      </c>
      <c r="D12" s="9">
        <f>ไก่ไข่!H6</f>
        <v>3073700</v>
      </c>
      <c r="E12" s="9">
        <f>ไก่ไข่!I6</f>
        <v>0</v>
      </c>
      <c r="F12" s="9">
        <f t="shared" si="0"/>
        <v>26596520</v>
      </c>
      <c r="G12" s="10"/>
    </row>
    <row r="13" spans="1:8" s="11" customFormat="1" ht="23.25">
      <c r="A13" s="7" t="s">
        <v>162</v>
      </c>
      <c r="B13" s="27">
        <v>2</v>
      </c>
      <c r="C13" s="9">
        <f>ไก่เนื้อ!G6</f>
        <v>2066700</v>
      </c>
      <c r="D13" s="9">
        <f>ไก่เนื้อ!H6</f>
        <v>0</v>
      </c>
      <c r="E13" s="9">
        <f>ไก่เนื้อ!I6</f>
        <v>0</v>
      </c>
      <c r="F13" s="9">
        <f t="shared" si="0"/>
        <v>2066700</v>
      </c>
      <c r="G13" s="10"/>
    </row>
    <row r="14" spans="1:8" s="11" customFormat="1" ht="23.25">
      <c r="A14" s="7" t="s">
        <v>87</v>
      </c>
      <c r="B14" s="27">
        <v>13</v>
      </c>
      <c r="C14" s="9">
        <f>ไก่พื้นเมือง!G6</f>
        <v>6738275</v>
      </c>
      <c r="D14" s="9">
        <f>ไก่พื้นเมือง!H6</f>
        <v>295100</v>
      </c>
      <c r="E14" s="9">
        <f>ไก่พื้นเมือง!I6</f>
        <v>0</v>
      </c>
      <c r="F14" s="9">
        <f t="shared" si="0"/>
        <v>7033375</v>
      </c>
      <c r="G14" s="10"/>
    </row>
    <row r="15" spans="1:8" s="11" customFormat="1" ht="23.25">
      <c r="A15" s="7" t="s">
        <v>85</v>
      </c>
      <c r="B15" s="27">
        <v>1</v>
      </c>
      <c r="C15" s="9">
        <f>เป็ด!G6</f>
        <v>906300</v>
      </c>
      <c r="D15" s="9">
        <f>เป็ด!H6</f>
        <v>0</v>
      </c>
      <c r="E15" s="9">
        <f>เป็ด!I6</f>
        <v>0</v>
      </c>
      <c r="F15" s="9">
        <f t="shared" si="0"/>
        <v>906300</v>
      </c>
      <c r="G15" s="10"/>
    </row>
    <row r="16" spans="1:8" s="11" customFormat="1" ht="23.25">
      <c r="A16" s="7" t="s">
        <v>83</v>
      </c>
      <c r="B16" s="27">
        <v>19</v>
      </c>
      <c r="C16" s="9">
        <f>แพะ!G6</f>
        <v>12618160</v>
      </c>
      <c r="D16" s="9">
        <f>แพะ!H6</f>
        <v>4527500</v>
      </c>
      <c r="E16" s="9">
        <f>แพะ!I6</f>
        <v>0</v>
      </c>
      <c r="F16" s="9">
        <f t="shared" si="0"/>
        <v>17145660</v>
      </c>
      <c r="G16" s="10"/>
    </row>
    <row r="17" spans="1:7" s="11" customFormat="1" ht="23.25">
      <c r="A17" s="7" t="s">
        <v>82</v>
      </c>
      <c r="B17" s="27">
        <v>24</v>
      </c>
      <c r="C17" s="8">
        <f>อื่นๆ!G6</f>
        <v>134443460</v>
      </c>
      <c r="D17" s="8">
        <f>อื่นๆ!H6</f>
        <v>30653000</v>
      </c>
      <c r="E17" s="8">
        <f>อื่นๆ!I6</f>
        <v>5526280</v>
      </c>
      <c r="F17" s="8">
        <f t="shared" si="0"/>
        <v>170622740</v>
      </c>
      <c r="G17" s="10"/>
    </row>
    <row r="18" spans="1:7" s="11" customFormat="1" ht="24" customHeight="1">
      <c r="A18" s="12"/>
      <c r="B18" s="12"/>
      <c r="C18" s="13"/>
      <c r="D18" s="13"/>
      <c r="E18" s="13"/>
      <c r="F18" s="14"/>
      <c r="G18" s="15"/>
    </row>
    <row r="19" spans="1:7" s="11" customFormat="1" ht="24" customHeight="1">
      <c r="A19" s="12"/>
      <c r="B19" s="12"/>
      <c r="C19" s="13"/>
      <c r="D19" s="13"/>
      <c r="E19" s="13"/>
      <c r="F19" s="14"/>
      <c r="G19" s="15"/>
    </row>
    <row r="20" spans="1:7" s="11" customFormat="1" ht="24" customHeight="1">
      <c r="A20" s="12"/>
      <c r="B20" s="12"/>
      <c r="C20" s="13"/>
      <c r="D20" s="13"/>
      <c r="E20" s="13"/>
      <c r="F20" s="14"/>
      <c r="G20" s="15"/>
    </row>
    <row r="21" spans="1:7" s="11" customFormat="1" ht="24" customHeight="1">
      <c r="A21" s="12"/>
      <c r="B21" s="12"/>
      <c r="C21" s="13"/>
      <c r="D21" s="13"/>
      <c r="E21" s="13"/>
      <c r="F21" s="14"/>
      <c r="G21" s="15"/>
    </row>
  </sheetData>
  <mergeCells count="9">
    <mergeCell ref="A7:B7"/>
    <mergeCell ref="A1:G1"/>
    <mergeCell ref="A3:G3"/>
    <mergeCell ref="C4:G4"/>
    <mergeCell ref="A5:A6"/>
    <mergeCell ref="B5:B6"/>
    <mergeCell ref="C5:F5"/>
    <mergeCell ref="G5:G6"/>
    <mergeCell ref="A2:G2"/>
  </mergeCells>
  <printOptions horizontalCentered="1"/>
  <pageMargins left="0.2" right="0.25" top="0.55000000000000004" bottom="0.75" header="0.3" footer="0.3"/>
  <pageSetup paperSize="9" orientation="landscape" r:id="rId1"/>
  <headerFooter>
    <oddFooter>&amp;R&amp;"TH SarabunPSK,Bold"&amp;12จำแนกรายชนิดสัตว์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42"/>
  <sheetViews>
    <sheetView view="pageBreakPreview" zoomScale="70" zoomScaleNormal="70" zoomScaleSheetLayoutView="70" workbookViewId="0">
      <pane ySplit="5" topLeftCell="A6" activePane="bottomLeft" state="frozen"/>
      <selection pane="bottomLeft" activeCell="D10" sqref="D10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2.42578125" style="72" customWidth="1"/>
    <col min="7" max="7" width="12.42578125" style="73" bestFit="1" customWidth="1"/>
    <col min="8" max="8" width="12.28515625" style="73" customWidth="1"/>
    <col min="9" max="9" width="9.7109375" style="73" customWidth="1"/>
    <col min="10" max="10" width="11.28515625" style="73" bestFit="1" customWidth="1"/>
    <col min="11" max="11" width="28.570312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G7+G8+G9+G10+G11+G12+G13+G14+G15+G16+G17+G18+G19+G20+G21+G22+G23+G24+G25+G26+G27+G28+G29</f>
        <v>12618160</v>
      </c>
      <c r="H6" s="35">
        <f t="shared" ref="H6:J6" si="0">H7+H8+H9+H10+H11+H12+H13+H14+H15+H16+H17+H18+H19+H20+H21+H22+H23+H24+H25+H26+H27+H28+H29</f>
        <v>4527500</v>
      </c>
      <c r="I6" s="35">
        <f t="shared" si="0"/>
        <v>0</v>
      </c>
      <c r="J6" s="35">
        <f t="shared" si="0"/>
        <v>17145660</v>
      </c>
      <c r="K6" s="36"/>
      <c r="M6" s="32"/>
    </row>
    <row r="7" spans="1:13" s="23" customFormat="1" ht="18.75">
      <c r="A7" s="21">
        <v>1</v>
      </c>
      <c r="B7" s="21" t="s">
        <v>13</v>
      </c>
      <c r="C7" s="21" t="s">
        <v>14</v>
      </c>
      <c r="D7" s="21" t="s">
        <v>12</v>
      </c>
      <c r="E7" s="21" t="s">
        <v>83</v>
      </c>
      <c r="F7" s="18" t="s">
        <v>117</v>
      </c>
      <c r="G7" s="19"/>
      <c r="H7" s="19">
        <v>336600</v>
      </c>
      <c r="I7" s="19"/>
      <c r="J7" s="19">
        <f>SUM(G7:I7)</f>
        <v>336600</v>
      </c>
      <c r="K7" s="37"/>
    </row>
    <row r="8" spans="1:13" s="23" customFormat="1" ht="18.75">
      <c r="A8" s="21">
        <v>1</v>
      </c>
      <c r="B8" s="21" t="s">
        <v>13</v>
      </c>
      <c r="C8" s="21" t="s">
        <v>17</v>
      </c>
      <c r="D8" s="21" t="s">
        <v>95</v>
      </c>
      <c r="E8" s="21" t="s">
        <v>83</v>
      </c>
      <c r="F8" s="18" t="s">
        <v>118</v>
      </c>
      <c r="G8" s="19">
        <v>124100</v>
      </c>
      <c r="H8" s="19"/>
      <c r="I8" s="19"/>
      <c r="J8" s="19">
        <f>SUM(G8:I8)</f>
        <v>124100</v>
      </c>
      <c r="K8" s="38"/>
    </row>
    <row r="9" spans="1:13" s="23" customFormat="1" ht="56.25">
      <c r="A9" s="21">
        <v>1</v>
      </c>
      <c r="B9" s="21" t="s">
        <v>13</v>
      </c>
      <c r="C9" s="21" t="s">
        <v>14</v>
      </c>
      <c r="D9" s="21" t="s">
        <v>96</v>
      </c>
      <c r="E9" s="21" t="s">
        <v>83</v>
      </c>
      <c r="F9" s="18" t="s">
        <v>237</v>
      </c>
      <c r="G9" s="19"/>
      <c r="H9" s="19">
        <v>336600</v>
      </c>
      <c r="I9" s="19"/>
      <c r="J9" s="19">
        <f>SUM(G9:I9)</f>
        <v>336600</v>
      </c>
      <c r="K9" s="37"/>
    </row>
    <row r="10" spans="1:13" s="23" customFormat="1" ht="56.25">
      <c r="A10" s="74">
        <v>1</v>
      </c>
      <c r="B10" s="74" t="s">
        <v>13</v>
      </c>
      <c r="C10" s="74" t="s">
        <v>14</v>
      </c>
      <c r="D10" s="74" t="s">
        <v>81</v>
      </c>
      <c r="E10" s="47" t="s">
        <v>83</v>
      </c>
      <c r="F10" s="18" t="s">
        <v>237</v>
      </c>
      <c r="G10" s="48"/>
      <c r="H10" s="48">
        <v>336600</v>
      </c>
      <c r="I10" s="48"/>
      <c r="J10" s="44">
        <f t="shared" ref="J10:J11" si="1">SUM(G10:I10)</f>
        <v>336600</v>
      </c>
      <c r="K10" s="46"/>
    </row>
    <row r="11" spans="1:13" s="23" customFormat="1" ht="18.75">
      <c r="A11" s="41"/>
      <c r="B11" s="41"/>
      <c r="C11" s="41"/>
      <c r="D11" s="41"/>
      <c r="E11" s="47" t="s">
        <v>83</v>
      </c>
      <c r="F11" s="26" t="s">
        <v>121</v>
      </c>
      <c r="G11" s="48">
        <v>204200</v>
      </c>
      <c r="H11" s="48"/>
      <c r="I11" s="48"/>
      <c r="J11" s="44">
        <f t="shared" si="1"/>
        <v>204200</v>
      </c>
      <c r="K11" s="46"/>
    </row>
    <row r="12" spans="1:13" s="23" customFormat="1" ht="18.75">
      <c r="A12" s="21">
        <v>1</v>
      </c>
      <c r="B12" s="21" t="s">
        <v>13</v>
      </c>
      <c r="C12" s="21" t="s">
        <v>14</v>
      </c>
      <c r="D12" s="21" t="s">
        <v>15</v>
      </c>
      <c r="E12" s="21" t="s">
        <v>83</v>
      </c>
      <c r="F12" s="18" t="s">
        <v>122</v>
      </c>
      <c r="G12" s="40"/>
      <c r="H12" s="19">
        <v>336600</v>
      </c>
      <c r="I12" s="19"/>
      <c r="J12" s="48">
        <f>SUM(G12:I12)</f>
        <v>336600</v>
      </c>
      <c r="K12" s="37"/>
    </row>
    <row r="13" spans="1:13" s="23" customFormat="1" ht="37.5">
      <c r="A13" s="21">
        <v>1</v>
      </c>
      <c r="B13" s="21" t="s">
        <v>13</v>
      </c>
      <c r="C13" s="21" t="s">
        <v>14</v>
      </c>
      <c r="D13" s="21" t="s">
        <v>97</v>
      </c>
      <c r="E13" s="21" t="s">
        <v>83</v>
      </c>
      <c r="F13" s="18" t="s">
        <v>123</v>
      </c>
      <c r="G13" s="19"/>
      <c r="H13" s="19">
        <v>1377000</v>
      </c>
      <c r="I13" s="19"/>
      <c r="J13" s="19">
        <f>SUM(G13:I13)</f>
        <v>1377000</v>
      </c>
      <c r="K13" s="37"/>
    </row>
    <row r="14" spans="1:13" s="23" customFormat="1" ht="37.5">
      <c r="A14" s="74">
        <v>1</v>
      </c>
      <c r="B14" s="74" t="s">
        <v>13</v>
      </c>
      <c r="C14" s="74" t="s">
        <v>14</v>
      </c>
      <c r="D14" s="74" t="s">
        <v>16</v>
      </c>
      <c r="E14" s="21" t="s">
        <v>83</v>
      </c>
      <c r="F14" s="18" t="s">
        <v>126</v>
      </c>
      <c r="G14" s="19">
        <v>27600</v>
      </c>
      <c r="H14" s="19"/>
      <c r="I14" s="19"/>
      <c r="J14" s="19">
        <f t="shared" ref="J14:J15" si="2">SUM(G14:I14)</f>
        <v>27600</v>
      </c>
      <c r="K14" s="37"/>
    </row>
    <row r="15" spans="1:13" s="23" customFormat="1" ht="37.5">
      <c r="A15" s="41"/>
      <c r="B15" s="41"/>
      <c r="C15" s="41"/>
      <c r="D15" s="41"/>
      <c r="E15" s="21" t="s">
        <v>83</v>
      </c>
      <c r="F15" s="18" t="s">
        <v>127</v>
      </c>
      <c r="G15" s="19"/>
      <c r="H15" s="19">
        <v>496800</v>
      </c>
      <c r="I15" s="19"/>
      <c r="J15" s="19">
        <f t="shared" si="2"/>
        <v>496800</v>
      </c>
      <c r="K15" s="37"/>
    </row>
    <row r="16" spans="1:13" s="23" customFormat="1" ht="18.75">
      <c r="A16" s="21">
        <v>2</v>
      </c>
      <c r="B16" s="21" t="s">
        <v>18</v>
      </c>
      <c r="C16" s="21" t="s">
        <v>22</v>
      </c>
      <c r="D16" s="21" t="s">
        <v>23</v>
      </c>
      <c r="E16" s="21" t="s">
        <v>83</v>
      </c>
      <c r="F16" s="18" t="s">
        <v>137</v>
      </c>
      <c r="G16" s="19">
        <v>18000</v>
      </c>
      <c r="H16" s="19"/>
      <c r="I16" s="19"/>
      <c r="J16" s="19">
        <f t="shared" ref="J16" si="3">SUM(G16:I16)</f>
        <v>18000</v>
      </c>
      <c r="K16" s="38"/>
    </row>
    <row r="17" spans="1:11" s="23" customFormat="1" ht="18.75">
      <c r="A17" s="74">
        <v>3</v>
      </c>
      <c r="B17" s="74" t="s">
        <v>28</v>
      </c>
      <c r="C17" s="74" t="s">
        <v>29</v>
      </c>
      <c r="D17" s="74" t="s">
        <v>30</v>
      </c>
      <c r="E17" s="21" t="s">
        <v>83</v>
      </c>
      <c r="F17" s="18" t="s">
        <v>100</v>
      </c>
      <c r="G17" s="19">
        <v>373700</v>
      </c>
      <c r="H17" s="19"/>
      <c r="I17" s="19"/>
      <c r="J17" s="19">
        <f t="shared" ref="J17:J18" si="4">SUM(G17:I17)</f>
        <v>373700</v>
      </c>
      <c r="K17" s="26"/>
    </row>
    <row r="18" spans="1:11" s="23" customFormat="1" ht="18.75">
      <c r="A18" s="41"/>
      <c r="B18" s="41"/>
      <c r="C18" s="41"/>
      <c r="D18" s="41"/>
      <c r="E18" s="21" t="s">
        <v>83</v>
      </c>
      <c r="F18" s="18" t="s">
        <v>101</v>
      </c>
      <c r="G18" s="19"/>
      <c r="H18" s="19">
        <v>375000</v>
      </c>
      <c r="I18" s="19"/>
      <c r="J18" s="19">
        <f t="shared" si="4"/>
        <v>375000</v>
      </c>
      <c r="K18" s="26"/>
    </row>
    <row r="19" spans="1:11" s="23" customFormat="1" ht="37.5">
      <c r="A19" s="21">
        <v>3</v>
      </c>
      <c r="B19" s="21" t="s">
        <v>28</v>
      </c>
      <c r="C19" s="21" t="s">
        <v>29</v>
      </c>
      <c r="D19" s="21" t="s">
        <v>31</v>
      </c>
      <c r="E19" s="21" t="s">
        <v>83</v>
      </c>
      <c r="F19" s="18" t="s">
        <v>144</v>
      </c>
      <c r="G19" s="19"/>
      <c r="H19" s="19">
        <v>375000</v>
      </c>
      <c r="I19" s="19"/>
      <c r="J19" s="19">
        <f t="shared" ref="J19" si="5">SUM(G19:I19)</f>
        <v>375000</v>
      </c>
      <c r="K19" s="26"/>
    </row>
    <row r="20" spans="1:11" s="23" customFormat="1" ht="37.5">
      <c r="A20" s="21">
        <v>3</v>
      </c>
      <c r="B20" s="21" t="s">
        <v>28</v>
      </c>
      <c r="C20" s="21" t="s">
        <v>29</v>
      </c>
      <c r="D20" s="21" t="s">
        <v>32</v>
      </c>
      <c r="E20" s="21" t="s">
        <v>83</v>
      </c>
      <c r="F20" s="18" t="s">
        <v>150</v>
      </c>
      <c r="G20" s="19"/>
      <c r="H20" s="19">
        <v>375000</v>
      </c>
      <c r="I20" s="19"/>
      <c r="J20" s="19">
        <f t="shared" ref="J20" si="6">SUM(G20:I20)</f>
        <v>375000</v>
      </c>
      <c r="K20" s="26"/>
    </row>
    <row r="21" spans="1:11" s="23" customFormat="1" ht="38.450000000000003" customHeight="1">
      <c r="A21" s="21">
        <v>4</v>
      </c>
      <c r="B21" s="21" t="s">
        <v>28</v>
      </c>
      <c r="C21" s="21" t="s">
        <v>38</v>
      </c>
      <c r="D21" s="21" t="s">
        <v>42</v>
      </c>
      <c r="E21" s="21" t="s">
        <v>83</v>
      </c>
      <c r="F21" s="18" t="s">
        <v>166</v>
      </c>
      <c r="G21" s="19">
        <v>2000000</v>
      </c>
      <c r="H21" s="19"/>
      <c r="I21" s="19"/>
      <c r="J21" s="19">
        <f t="shared" ref="J21" si="7">SUM(G21:I21)</f>
        <v>2000000</v>
      </c>
      <c r="K21" s="18" t="s">
        <v>167</v>
      </c>
    </row>
    <row r="22" spans="1:11" s="23" customFormat="1" ht="18.75">
      <c r="A22" s="21">
        <v>4</v>
      </c>
      <c r="B22" s="21" t="s">
        <v>28</v>
      </c>
      <c r="C22" s="21" t="s">
        <v>38</v>
      </c>
      <c r="D22" s="21" t="s">
        <v>50</v>
      </c>
      <c r="E22" s="21" t="s">
        <v>83</v>
      </c>
      <c r="F22" s="18" t="s">
        <v>184</v>
      </c>
      <c r="G22" s="19">
        <v>4166860</v>
      </c>
      <c r="H22" s="19"/>
      <c r="I22" s="19"/>
      <c r="J22" s="19">
        <f t="shared" ref="J22" si="8">SUM(G22:I22)</f>
        <v>4166860</v>
      </c>
      <c r="K22" s="26"/>
    </row>
    <row r="23" spans="1:11" s="23" customFormat="1" ht="56.25">
      <c r="A23" s="74">
        <v>5</v>
      </c>
      <c r="B23" s="74" t="s">
        <v>53</v>
      </c>
      <c r="C23" s="74" t="s">
        <v>52</v>
      </c>
      <c r="D23" s="74" t="s">
        <v>94</v>
      </c>
      <c r="E23" s="21" t="s">
        <v>83</v>
      </c>
      <c r="F23" s="18" t="s">
        <v>238</v>
      </c>
      <c r="G23" s="19">
        <v>1415800</v>
      </c>
      <c r="H23" s="19"/>
      <c r="I23" s="19"/>
      <c r="J23" s="19">
        <f t="shared" ref="J23:J24" si="9">SUM(G23:I23)</f>
        <v>1415800</v>
      </c>
      <c r="K23" s="26"/>
    </row>
    <row r="24" spans="1:11" s="23" customFormat="1" ht="18.75">
      <c r="A24" s="41"/>
      <c r="B24" s="41"/>
      <c r="C24" s="41"/>
      <c r="D24" s="41"/>
      <c r="E24" s="21" t="s">
        <v>83</v>
      </c>
      <c r="F24" s="26" t="s">
        <v>191</v>
      </c>
      <c r="G24" s="19">
        <v>549100</v>
      </c>
      <c r="H24" s="19"/>
      <c r="I24" s="19"/>
      <c r="J24" s="19">
        <f t="shared" si="9"/>
        <v>549100</v>
      </c>
      <c r="K24" s="26"/>
    </row>
    <row r="25" spans="1:11" s="23" customFormat="1" ht="56.25">
      <c r="A25" s="21">
        <v>8</v>
      </c>
      <c r="B25" s="21" t="s">
        <v>70</v>
      </c>
      <c r="C25" s="21" t="s">
        <v>71</v>
      </c>
      <c r="D25" s="21" t="s">
        <v>72</v>
      </c>
      <c r="E25" s="21" t="s">
        <v>83</v>
      </c>
      <c r="F25" s="18" t="s">
        <v>239</v>
      </c>
      <c r="G25" s="19">
        <v>1066000</v>
      </c>
      <c r="H25" s="19"/>
      <c r="I25" s="19"/>
      <c r="J25" s="19">
        <f>SUM(G25:I25)</f>
        <v>1066000</v>
      </c>
      <c r="K25" s="26"/>
    </row>
    <row r="26" spans="1:11" s="23" customFormat="1" ht="56.25">
      <c r="A26" s="21">
        <v>8</v>
      </c>
      <c r="B26" s="21" t="s">
        <v>70</v>
      </c>
      <c r="C26" s="21" t="s">
        <v>74</v>
      </c>
      <c r="D26" s="21" t="s">
        <v>111</v>
      </c>
      <c r="E26" s="54" t="s">
        <v>83</v>
      </c>
      <c r="F26" s="18" t="s">
        <v>240</v>
      </c>
      <c r="G26" s="19">
        <v>155400</v>
      </c>
      <c r="H26" s="19"/>
      <c r="I26" s="19"/>
      <c r="J26" s="19">
        <f t="shared" ref="J26" si="10">SUM(G26:I26)</f>
        <v>155400</v>
      </c>
      <c r="K26" s="26"/>
    </row>
    <row r="27" spans="1:11" s="23" customFormat="1" ht="18.75">
      <c r="A27" s="21">
        <v>9</v>
      </c>
      <c r="B27" s="21" t="s">
        <v>70</v>
      </c>
      <c r="C27" s="21" t="s">
        <v>71</v>
      </c>
      <c r="D27" s="21" t="s">
        <v>113</v>
      </c>
      <c r="E27" s="54" t="s">
        <v>83</v>
      </c>
      <c r="F27" s="18" t="s">
        <v>227</v>
      </c>
      <c r="G27" s="19"/>
      <c r="H27" s="19">
        <v>182300</v>
      </c>
      <c r="I27" s="19"/>
      <c r="J27" s="19">
        <f t="shared" ref="J27" si="11">SUM(G27:I27)</f>
        <v>182300</v>
      </c>
      <c r="K27" s="26"/>
    </row>
    <row r="28" spans="1:11" s="23" customFormat="1" ht="37.5">
      <c r="A28" s="21">
        <v>9</v>
      </c>
      <c r="B28" s="21" t="s">
        <v>77</v>
      </c>
      <c r="C28" s="21" t="s">
        <v>78</v>
      </c>
      <c r="D28" s="21" t="s">
        <v>80</v>
      </c>
      <c r="E28" s="22" t="s">
        <v>83</v>
      </c>
      <c r="F28" s="66" t="s">
        <v>241</v>
      </c>
      <c r="G28" s="19">
        <v>467400</v>
      </c>
      <c r="H28" s="19"/>
      <c r="I28" s="19"/>
      <c r="J28" s="19">
        <f>SUM(G28:I28)</f>
        <v>467400</v>
      </c>
      <c r="K28" s="26"/>
    </row>
    <row r="29" spans="1:11" s="23" customFormat="1" ht="18.75">
      <c r="A29" s="21">
        <v>9</v>
      </c>
      <c r="B29" s="21" t="s">
        <v>77</v>
      </c>
      <c r="C29" s="21" t="s">
        <v>78</v>
      </c>
      <c r="D29" s="21" t="s">
        <v>114</v>
      </c>
      <c r="E29" s="21" t="s">
        <v>83</v>
      </c>
      <c r="F29" s="18" t="s">
        <v>229</v>
      </c>
      <c r="G29" s="19">
        <v>2050000</v>
      </c>
      <c r="H29" s="19"/>
      <c r="I29" s="19"/>
      <c r="J29" s="19">
        <f>SUM(G29:I29)</f>
        <v>2050000</v>
      </c>
      <c r="K29" s="26"/>
    </row>
    <row r="30" spans="1:11" s="20" customFormat="1" ht="24" customHeight="1">
      <c r="A30" s="68"/>
      <c r="B30" s="68"/>
      <c r="C30" s="68"/>
      <c r="D30" s="68"/>
      <c r="E30" s="68"/>
      <c r="F30" s="69"/>
      <c r="G30" s="71"/>
      <c r="H30" s="71"/>
      <c r="I30" s="71"/>
      <c r="J30" s="71"/>
      <c r="K30" s="69"/>
    </row>
    <row r="31" spans="1:11" s="20" customFormat="1" ht="24" customHeight="1">
      <c r="A31" s="68"/>
      <c r="B31" s="68"/>
      <c r="C31" s="68"/>
      <c r="D31" s="68"/>
      <c r="E31" s="68"/>
      <c r="F31" s="69"/>
      <c r="G31" s="71"/>
      <c r="H31" s="71"/>
      <c r="I31" s="71"/>
      <c r="J31" s="70"/>
      <c r="K31" s="69"/>
    </row>
    <row r="32" spans="1:11" s="20" customFormat="1" ht="24" customHeight="1">
      <c r="A32" s="68"/>
      <c r="B32" s="68"/>
      <c r="C32" s="68"/>
      <c r="D32" s="68"/>
      <c r="E32" s="68"/>
      <c r="F32" s="69"/>
      <c r="G32" s="71"/>
      <c r="H32" s="71"/>
      <c r="I32" s="71"/>
      <c r="J32" s="70"/>
      <c r="K32" s="69"/>
    </row>
    <row r="33" spans="1:11" s="20" customFormat="1" ht="24" customHeight="1">
      <c r="A33" s="68"/>
      <c r="B33" s="68"/>
      <c r="C33" s="68"/>
      <c r="D33" s="68"/>
      <c r="E33" s="68"/>
      <c r="F33" s="69"/>
      <c r="G33" s="71"/>
      <c r="H33" s="71"/>
      <c r="I33" s="71"/>
      <c r="J33" s="70"/>
      <c r="K33" s="69"/>
    </row>
    <row r="34" spans="1:11" s="20" customFormat="1" ht="24" customHeight="1">
      <c r="A34" s="68"/>
      <c r="B34" s="68"/>
      <c r="C34" s="68"/>
      <c r="D34" s="68"/>
      <c r="E34" s="68"/>
      <c r="F34" s="69"/>
      <c r="G34" s="71"/>
      <c r="H34" s="71"/>
      <c r="I34" s="71"/>
      <c r="J34" s="70"/>
      <c r="K34" s="69"/>
    </row>
    <row r="35" spans="1:11" s="20" customFormat="1" ht="24" customHeight="1">
      <c r="A35" s="68"/>
      <c r="B35" s="68"/>
      <c r="C35" s="68"/>
      <c r="D35" s="68"/>
      <c r="E35" s="68"/>
      <c r="F35" s="69"/>
      <c r="G35" s="71"/>
      <c r="H35" s="71"/>
      <c r="I35" s="71"/>
      <c r="J35" s="70"/>
      <c r="K35" s="69"/>
    </row>
    <row r="36" spans="1:11" s="20" customFormat="1" ht="24" customHeight="1">
      <c r="A36" s="68"/>
      <c r="B36" s="68"/>
      <c r="C36" s="68"/>
      <c r="D36" s="68"/>
      <c r="E36" s="68"/>
      <c r="F36" s="69"/>
      <c r="G36" s="71"/>
      <c r="H36" s="71"/>
      <c r="I36" s="71"/>
      <c r="J36" s="70"/>
      <c r="K36" s="69"/>
    </row>
    <row r="37" spans="1:11" s="20" customFormat="1" ht="24" customHeight="1">
      <c r="A37" s="68"/>
      <c r="B37" s="68"/>
      <c r="C37" s="68"/>
      <c r="D37" s="68"/>
      <c r="E37" s="68"/>
      <c r="F37" s="69"/>
      <c r="G37" s="71"/>
      <c r="H37" s="71"/>
      <c r="I37" s="71"/>
      <c r="J37" s="70"/>
      <c r="K37" s="69"/>
    </row>
    <row r="38" spans="1:11" s="20" customFormat="1" ht="24" customHeight="1">
      <c r="A38" s="68"/>
      <c r="B38" s="68"/>
      <c r="C38" s="68"/>
      <c r="D38" s="68"/>
      <c r="E38" s="68"/>
      <c r="F38" s="69"/>
      <c r="G38" s="71"/>
      <c r="H38" s="71"/>
      <c r="I38" s="71"/>
      <c r="J38" s="70"/>
      <c r="K38" s="69"/>
    </row>
    <row r="39" spans="1:11" s="20" customFormat="1" ht="24" customHeight="1">
      <c r="A39" s="68"/>
      <c r="B39" s="68"/>
      <c r="C39" s="68"/>
      <c r="D39" s="68"/>
      <c r="E39" s="68"/>
      <c r="F39" s="69"/>
      <c r="G39" s="71"/>
      <c r="H39" s="71"/>
      <c r="I39" s="71"/>
      <c r="J39" s="70"/>
      <c r="K39" s="69"/>
    </row>
    <row r="40" spans="1:11" s="20" customFormat="1" ht="24" customHeight="1">
      <c r="A40" s="68"/>
      <c r="B40" s="68"/>
      <c r="C40" s="68"/>
      <c r="D40" s="68"/>
      <c r="E40" s="68"/>
      <c r="F40" s="69"/>
      <c r="G40" s="71"/>
      <c r="H40" s="71"/>
      <c r="I40" s="71"/>
      <c r="J40" s="70"/>
      <c r="K40" s="69"/>
    </row>
    <row r="41" spans="1:11" s="20" customFormat="1" ht="24" customHeight="1">
      <c r="A41" s="68"/>
      <c r="B41" s="68"/>
      <c r="C41" s="68"/>
      <c r="D41" s="68"/>
      <c r="E41" s="68"/>
      <c r="F41" s="69"/>
      <c r="G41" s="71"/>
      <c r="H41" s="71"/>
      <c r="I41" s="71"/>
      <c r="J41" s="70"/>
      <c r="K41" s="69"/>
    </row>
    <row r="42" spans="1:11" s="20" customFormat="1" ht="24" customHeight="1">
      <c r="A42" s="68"/>
      <c r="B42" s="68"/>
      <c r="C42" s="68"/>
      <c r="D42" s="68"/>
      <c r="E42" s="68"/>
      <c r="F42" s="69"/>
      <c r="G42" s="71"/>
      <c r="H42" s="71"/>
      <c r="I42" s="71"/>
      <c r="J42" s="70"/>
      <c r="K42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8" orientation="landscape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M52"/>
  <sheetViews>
    <sheetView view="pageBreakPreview" zoomScale="70" zoomScaleNormal="70" zoomScaleSheetLayoutView="70" workbookViewId="0">
      <pane ySplit="5" topLeftCell="A6" activePane="bottomLeft" state="frozen"/>
      <selection pane="bottomLeft" activeCell="K14" sqref="K14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7.5703125" style="72" customWidth="1"/>
    <col min="7" max="7" width="12.42578125" style="73" customWidth="1"/>
    <col min="8" max="8" width="11.28515625" style="73" bestFit="1" customWidth="1"/>
    <col min="9" max="9" width="11" style="73" bestFit="1" customWidth="1"/>
    <col min="10" max="10" width="12.28515625" style="73" bestFit="1" customWidth="1"/>
    <col min="11" max="11" width="47.570312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G7+G8+G9+G14+G15+G16+G17+G18+G19+G20+G21+G22+G23+G24+G25+G26+G27+G28+G29+G30+G31+G32+G33+G34+G35+G36+G37</f>
        <v>134443460</v>
      </c>
      <c r="H6" s="35">
        <f t="shared" ref="H6:J6" si="0">H7+H8+H9+H14+H15+H16+H17+H18+H19+H20+H21+H22+H23+H24+H25+H26+H27+H28+H29+H30+H31+H32+H33+H34+H35+H36+H37</f>
        <v>30653000</v>
      </c>
      <c r="I6" s="35">
        <f t="shared" si="0"/>
        <v>5526280</v>
      </c>
      <c r="J6" s="35">
        <f t="shared" si="0"/>
        <v>170622740</v>
      </c>
      <c r="K6" s="36"/>
      <c r="M6" s="32"/>
    </row>
    <row r="7" spans="1:13" s="23" customFormat="1" ht="75">
      <c r="A7" s="21">
        <v>1</v>
      </c>
      <c r="B7" s="21" t="s">
        <v>13</v>
      </c>
      <c r="C7" s="21" t="s">
        <v>14</v>
      </c>
      <c r="D7" s="21" t="s">
        <v>16</v>
      </c>
      <c r="E7" s="21" t="s">
        <v>82</v>
      </c>
      <c r="F7" s="18" t="s">
        <v>128</v>
      </c>
      <c r="G7" s="19">
        <v>959000</v>
      </c>
      <c r="H7" s="19"/>
      <c r="I7" s="19"/>
      <c r="J7" s="19">
        <f t="shared" ref="J7" si="1">SUM(G7:I7)</f>
        <v>959000</v>
      </c>
      <c r="K7" s="37"/>
    </row>
    <row r="8" spans="1:13" s="23" customFormat="1" ht="20.45" customHeight="1">
      <c r="A8" s="21">
        <v>2</v>
      </c>
      <c r="B8" s="21" t="s">
        <v>18</v>
      </c>
      <c r="C8" s="21" t="s">
        <v>20</v>
      </c>
      <c r="D8" s="21" t="s">
        <v>19</v>
      </c>
      <c r="E8" s="21" t="s">
        <v>82</v>
      </c>
      <c r="F8" s="18" t="s">
        <v>129</v>
      </c>
      <c r="G8" s="19"/>
      <c r="H8" s="19">
        <v>1924000</v>
      </c>
      <c r="I8" s="19"/>
      <c r="J8" s="19">
        <f>SUM(G8:I8)</f>
        <v>1924000</v>
      </c>
      <c r="K8" s="37" t="s">
        <v>130</v>
      </c>
    </row>
    <row r="9" spans="1:13" s="23" customFormat="1" ht="18.75">
      <c r="A9" s="74">
        <v>2</v>
      </c>
      <c r="B9" s="74" t="s">
        <v>18</v>
      </c>
      <c r="C9" s="74" t="s">
        <v>20</v>
      </c>
      <c r="D9" s="74" t="s">
        <v>91</v>
      </c>
      <c r="E9" s="21" t="s">
        <v>82</v>
      </c>
      <c r="F9" s="49" t="s">
        <v>131</v>
      </c>
      <c r="G9" s="19">
        <v>246300</v>
      </c>
      <c r="H9" s="19"/>
      <c r="I9" s="19"/>
      <c r="J9" s="19">
        <f>SUM(G9:I9)</f>
        <v>246300</v>
      </c>
      <c r="K9" s="37" t="s">
        <v>132</v>
      </c>
    </row>
    <row r="10" spans="1:13" s="23" customFormat="1" ht="18.75">
      <c r="A10" s="41"/>
      <c r="B10" s="41"/>
      <c r="C10" s="41"/>
      <c r="D10" s="41"/>
      <c r="E10" s="21" t="s">
        <v>82</v>
      </c>
      <c r="F10" s="49" t="s">
        <v>133</v>
      </c>
      <c r="G10" s="98"/>
      <c r="H10" s="99"/>
      <c r="I10" s="99"/>
      <c r="J10" s="100"/>
      <c r="K10" s="37" t="s">
        <v>243</v>
      </c>
    </row>
    <row r="11" spans="1:13" s="23" customFormat="1" ht="22.15" customHeight="1">
      <c r="A11" s="21">
        <v>2</v>
      </c>
      <c r="B11" s="21" t="s">
        <v>18</v>
      </c>
      <c r="C11" s="21" t="s">
        <v>20</v>
      </c>
      <c r="D11" s="21" t="s">
        <v>24</v>
      </c>
      <c r="E11" s="21" t="s">
        <v>82</v>
      </c>
      <c r="F11" s="18" t="s">
        <v>129</v>
      </c>
      <c r="G11" s="98"/>
      <c r="H11" s="99"/>
      <c r="I11" s="99"/>
      <c r="J11" s="100"/>
      <c r="K11" s="37" t="s">
        <v>243</v>
      </c>
    </row>
    <row r="12" spans="1:13" s="23" customFormat="1" ht="22.15" customHeight="1">
      <c r="A12" s="21">
        <v>2</v>
      </c>
      <c r="B12" s="21" t="s">
        <v>18</v>
      </c>
      <c r="C12" s="21" t="s">
        <v>20</v>
      </c>
      <c r="D12" s="21" t="s">
        <v>26</v>
      </c>
      <c r="E12" s="21" t="s">
        <v>82</v>
      </c>
      <c r="F12" s="18" t="s">
        <v>129</v>
      </c>
      <c r="G12" s="98"/>
      <c r="H12" s="99"/>
      <c r="I12" s="99"/>
      <c r="J12" s="100"/>
      <c r="K12" s="37" t="s">
        <v>243</v>
      </c>
    </row>
    <row r="13" spans="1:13" s="23" customFormat="1" ht="22.15" customHeight="1">
      <c r="A13" s="21">
        <v>2</v>
      </c>
      <c r="B13" s="21" t="s">
        <v>18</v>
      </c>
      <c r="C13" s="21" t="s">
        <v>20</v>
      </c>
      <c r="D13" s="21" t="s">
        <v>21</v>
      </c>
      <c r="E13" s="21" t="s">
        <v>82</v>
      </c>
      <c r="F13" s="18" t="s">
        <v>129</v>
      </c>
      <c r="G13" s="51"/>
      <c r="H13" s="52"/>
      <c r="I13" s="52"/>
      <c r="J13" s="53"/>
      <c r="K13" s="37" t="s">
        <v>243</v>
      </c>
    </row>
    <row r="14" spans="1:13" s="23" customFormat="1" ht="37.5">
      <c r="A14" s="21">
        <v>2</v>
      </c>
      <c r="B14" s="21" t="s">
        <v>18</v>
      </c>
      <c r="C14" s="21" t="s">
        <v>22</v>
      </c>
      <c r="D14" s="21" t="s">
        <v>99</v>
      </c>
      <c r="E14" s="21" t="s">
        <v>82</v>
      </c>
      <c r="F14" s="18" t="s">
        <v>141</v>
      </c>
      <c r="G14" s="40">
        <v>315960</v>
      </c>
      <c r="H14" s="19"/>
      <c r="I14" s="19"/>
      <c r="J14" s="19">
        <f t="shared" ref="J14" si="2">SUM(G14:I14)</f>
        <v>315960</v>
      </c>
      <c r="K14" s="18"/>
    </row>
    <row r="15" spans="1:13" s="23" customFormat="1" ht="18.75">
      <c r="A15" s="21">
        <v>2</v>
      </c>
      <c r="B15" s="21" t="s">
        <v>18</v>
      </c>
      <c r="C15" s="21" t="s">
        <v>22</v>
      </c>
      <c r="D15" s="21" t="s">
        <v>27</v>
      </c>
      <c r="E15" s="21" t="s">
        <v>82</v>
      </c>
      <c r="F15" s="26" t="s">
        <v>142</v>
      </c>
      <c r="G15" s="19"/>
      <c r="H15" s="19"/>
      <c r="I15" s="19">
        <v>497300</v>
      </c>
      <c r="J15" s="19">
        <f>SUM(G15:I15)</f>
        <v>497300</v>
      </c>
      <c r="K15" s="26"/>
    </row>
    <row r="16" spans="1:13" s="23" customFormat="1" ht="18.75">
      <c r="A16" s="74">
        <v>3</v>
      </c>
      <c r="B16" s="74" t="s">
        <v>28</v>
      </c>
      <c r="C16" s="74" t="s">
        <v>29</v>
      </c>
      <c r="D16" s="74" t="s">
        <v>30</v>
      </c>
      <c r="E16" s="21" t="s">
        <v>82</v>
      </c>
      <c r="F16" s="18" t="s">
        <v>100</v>
      </c>
      <c r="G16" s="19">
        <v>512500</v>
      </c>
      <c r="H16" s="19"/>
      <c r="I16" s="19"/>
      <c r="J16" s="19">
        <f t="shared" ref="J16:J17" si="3">SUM(G16:I16)</f>
        <v>512500</v>
      </c>
      <c r="K16" s="26"/>
    </row>
    <row r="17" spans="1:11" s="23" customFormat="1" ht="18.75">
      <c r="A17" s="41"/>
      <c r="B17" s="41"/>
      <c r="C17" s="41"/>
      <c r="D17" s="41"/>
      <c r="E17" s="21" t="s">
        <v>82</v>
      </c>
      <c r="F17" s="18" t="s">
        <v>101</v>
      </c>
      <c r="G17" s="19"/>
      <c r="H17" s="19">
        <v>1000000</v>
      </c>
      <c r="I17" s="19"/>
      <c r="J17" s="19">
        <f t="shared" si="3"/>
        <v>1000000</v>
      </c>
      <c r="K17" s="26"/>
    </row>
    <row r="18" spans="1:11" s="23" customFormat="1" ht="37.5">
      <c r="A18" s="21">
        <v>3</v>
      </c>
      <c r="B18" s="21" t="s">
        <v>28</v>
      </c>
      <c r="C18" s="21" t="s">
        <v>29</v>
      </c>
      <c r="D18" s="21" t="s">
        <v>31</v>
      </c>
      <c r="E18" s="21" t="s">
        <v>82</v>
      </c>
      <c r="F18" s="18" t="s">
        <v>145</v>
      </c>
      <c r="G18" s="19"/>
      <c r="H18" s="19">
        <v>206400</v>
      </c>
      <c r="I18" s="19"/>
      <c r="J18" s="19">
        <f t="shared" ref="J18" si="4">SUM(G18:I18)</f>
        <v>206400</v>
      </c>
      <c r="K18" s="26"/>
    </row>
    <row r="19" spans="1:11" s="23" customFormat="1" ht="75">
      <c r="A19" s="74">
        <v>3</v>
      </c>
      <c r="B19" s="74" t="s">
        <v>28</v>
      </c>
      <c r="C19" s="74" t="s">
        <v>29</v>
      </c>
      <c r="D19" s="74" t="s">
        <v>36</v>
      </c>
      <c r="E19" s="21" t="s">
        <v>82</v>
      </c>
      <c r="F19" s="18" t="s">
        <v>155</v>
      </c>
      <c r="G19" s="19">
        <v>12219600</v>
      </c>
      <c r="H19" s="19"/>
      <c r="I19" s="19"/>
      <c r="J19" s="19">
        <f t="shared" ref="J19:J20" si="5">SUM(G19:I19)</f>
        <v>12219600</v>
      </c>
      <c r="K19" s="26" t="s">
        <v>156</v>
      </c>
    </row>
    <row r="20" spans="1:11" s="23" customFormat="1" ht="93.75">
      <c r="A20" s="41"/>
      <c r="B20" s="41"/>
      <c r="C20" s="41"/>
      <c r="D20" s="41"/>
      <c r="E20" s="21" t="s">
        <v>82</v>
      </c>
      <c r="F20" s="18" t="s">
        <v>157</v>
      </c>
      <c r="G20" s="19"/>
      <c r="H20" s="19">
        <v>796600</v>
      </c>
      <c r="I20" s="19"/>
      <c r="J20" s="19">
        <f t="shared" si="5"/>
        <v>796600</v>
      </c>
      <c r="K20" s="26" t="s">
        <v>158</v>
      </c>
    </row>
    <row r="21" spans="1:11" s="23" customFormat="1" ht="56.25">
      <c r="A21" s="74">
        <v>4</v>
      </c>
      <c r="B21" s="74" t="s">
        <v>28</v>
      </c>
      <c r="C21" s="74" t="s">
        <v>38</v>
      </c>
      <c r="D21" s="74" t="s">
        <v>42</v>
      </c>
      <c r="E21" s="21" t="s">
        <v>82</v>
      </c>
      <c r="F21" s="18" t="s">
        <v>255</v>
      </c>
      <c r="G21" s="19">
        <v>3000000</v>
      </c>
      <c r="H21" s="19"/>
      <c r="I21" s="19"/>
      <c r="J21" s="19">
        <f t="shared" ref="J21:J23" si="6">SUM(G21:I21)</f>
        <v>3000000</v>
      </c>
      <c r="K21" s="58" t="s">
        <v>168</v>
      </c>
    </row>
    <row r="22" spans="1:11" s="23" customFormat="1" ht="37.5">
      <c r="A22" s="75"/>
      <c r="B22" s="75"/>
      <c r="C22" s="75"/>
      <c r="D22" s="75"/>
      <c r="E22" s="21" t="s">
        <v>82</v>
      </c>
      <c r="F22" s="39" t="s">
        <v>257</v>
      </c>
      <c r="G22" s="19">
        <v>1500000</v>
      </c>
      <c r="H22" s="19"/>
      <c r="I22" s="19"/>
      <c r="J22" s="19">
        <f t="shared" si="6"/>
        <v>1500000</v>
      </c>
      <c r="K22" s="58" t="s">
        <v>169</v>
      </c>
    </row>
    <row r="23" spans="1:11" s="23" customFormat="1" ht="37.5">
      <c r="A23" s="41"/>
      <c r="B23" s="41"/>
      <c r="C23" s="41"/>
      <c r="D23" s="41"/>
      <c r="E23" s="21" t="s">
        <v>82</v>
      </c>
      <c r="F23" s="39" t="s">
        <v>256</v>
      </c>
      <c r="G23" s="19">
        <v>3000000</v>
      </c>
      <c r="H23" s="19"/>
      <c r="I23" s="19"/>
      <c r="J23" s="19">
        <f t="shared" si="6"/>
        <v>3000000</v>
      </c>
      <c r="K23" s="59" t="s">
        <v>170</v>
      </c>
    </row>
    <row r="24" spans="1:11" s="23" customFormat="1" ht="18.75">
      <c r="A24" s="21">
        <v>4</v>
      </c>
      <c r="B24" s="21" t="s">
        <v>28</v>
      </c>
      <c r="C24" s="21" t="s">
        <v>38</v>
      </c>
      <c r="D24" s="21" t="s">
        <v>50</v>
      </c>
      <c r="E24" s="21" t="s">
        <v>82</v>
      </c>
      <c r="F24" s="18" t="s">
        <v>185</v>
      </c>
      <c r="G24" s="19">
        <v>3000000</v>
      </c>
      <c r="H24" s="19"/>
      <c r="I24" s="19"/>
      <c r="J24" s="19">
        <f t="shared" ref="J24" si="7">SUM(G24:I24)</f>
        <v>3000000</v>
      </c>
      <c r="K24" s="26"/>
    </row>
    <row r="25" spans="1:11" s="23" customFormat="1" ht="18.75">
      <c r="A25" s="21">
        <v>5</v>
      </c>
      <c r="B25" s="21" t="s">
        <v>53</v>
      </c>
      <c r="C25" s="21" t="s">
        <v>52</v>
      </c>
      <c r="D25" s="21" t="s">
        <v>55</v>
      </c>
      <c r="E25" s="21" t="s">
        <v>82</v>
      </c>
      <c r="F25" s="18" t="s">
        <v>193</v>
      </c>
      <c r="G25" s="19">
        <v>487000</v>
      </c>
      <c r="H25" s="19"/>
      <c r="I25" s="19"/>
      <c r="J25" s="19">
        <f>SUM(G25:I25)</f>
        <v>487000</v>
      </c>
      <c r="K25" s="18"/>
    </row>
    <row r="26" spans="1:11" s="23" customFormat="1" ht="18.75">
      <c r="A26" s="21">
        <v>5</v>
      </c>
      <c r="B26" s="21" t="s">
        <v>53</v>
      </c>
      <c r="C26" s="21" t="s">
        <v>52</v>
      </c>
      <c r="D26" s="21" t="s">
        <v>56</v>
      </c>
      <c r="E26" s="21" t="s">
        <v>82</v>
      </c>
      <c r="F26" s="18" t="s">
        <v>103</v>
      </c>
      <c r="G26" s="19"/>
      <c r="H26" s="19"/>
      <c r="I26" s="19">
        <v>20000</v>
      </c>
      <c r="J26" s="19">
        <f>SUM(G26:I26)</f>
        <v>20000</v>
      </c>
      <c r="K26" s="26"/>
    </row>
    <row r="27" spans="1:11" s="23" customFormat="1" ht="18.75">
      <c r="A27" s="28">
        <v>6</v>
      </c>
      <c r="B27" s="28" t="s">
        <v>53</v>
      </c>
      <c r="C27" s="28" t="s">
        <v>61</v>
      </c>
      <c r="D27" s="28" t="s">
        <v>64</v>
      </c>
      <c r="E27" s="65" t="s">
        <v>82</v>
      </c>
      <c r="F27" s="61" t="s">
        <v>208</v>
      </c>
      <c r="G27" s="19">
        <v>254500</v>
      </c>
      <c r="H27" s="19"/>
      <c r="I27" s="19"/>
      <c r="J27" s="19">
        <f t="shared" ref="J27" si="8">SUM(G27:I27)</f>
        <v>254500</v>
      </c>
      <c r="K27" s="26"/>
    </row>
    <row r="28" spans="1:11" s="23" customFormat="1" ht="18.75">
      <c r="A28" s="21">
        <v>6</v>
      </c>
      <c r="B28" s="21" t="s">
        <v>53</v>
      </c>
      <c r="C28" s="21" t="s">
        <v>61</v>
      </c>
      <c r="D28" s="28" t="s">
        <v>108</v>
      </c>
      <c r="E28" s="21" t="s">
        <v>82</v>
      </c>
      <c r="F28" s="18" t="s">
        <v>212</v>
      </c>
      <c r="G28" s="19">
        <v>522000</v>
      </c>
      <c r="H28" s="19"/>
      <c r="I28" s="19"/>
      <c r="J28" s="19">
        <f>SUM(G28:I28)</f>
        <v>522000</v>
      </c>
      <c r="K28" s="26"/>
    </row>
    <row r="29" spans="1:11" s="23" customFormat="1" ht="56.25">
      <c r="A29" s="21">
        <v>7</v>
      </c>
      <c r="B29" s="21" t="s">
        <v>13</v>
      </c>
      <c r="C29" s="21" t="s">
        <v>65</v>
      </c>
      <c r="D29" s="21" t="s">
        <v>69</v>
      </c>
      <c r="E29" s="21" t="s">
        <v>82</v>
      </c>
      <c r="F29" s="18" t="s">
        <v>217</v>
      </c>
      <c r="G29" s="19"/>
      <c r="H29" s="19"/>
      <c r="I29" s="19">
        <v>240000</v>
      </c>
      <c r="J29" s="19">
        <f>SUM(G29:I29)</f>
        <v>240000</v>
      </c>
      <c r="K29" s="26"/>
    </row>
    <row r="30" spans="1:11" s="23" customFormat="1" ht="18.75">
      <c r="A30" s="74">
        <v>8</v>
      </c>
      <c r="B30" s="74" t="s">
        <v>70</v>
      </c>
      <c r="C30" s="74" t="s">
        <v>71</v>
      </c>
      <c r="D30" s="74" t="s">
        <v>72</v>
      </c>
      <c r="E30" s="21" t="s">
        <v>82</v>
      </c>
      <c r="F30" s="18" t="s">
        <v>218</v>
      </c>
      <c r="G30" s="19"/>
      <c r="H30" s="19"/>
      <c r="I30" s="19">
        <v>300000</v>
      </c>
      <c r="J30" s="19">
        <f t="shared" ref="J30:J32" si="9">SUM(G30:I30)</f>
        <v>300000</v>
      </c>
      <c r="K30" s="26"/>
    </row>
    <row r="31" spans="1:11" s="23" customFormat="1" ht="18.75">
      <c r="A31" s="75"/>
      <c r="B31" s="75"/>
      <c r="C31" s="75"/>
      <c r="D31" s="75"/>
      <c r="E31" s="21" t="s">
        <v>82</v>
      </c>
      <c r="F31" s="18" t="s">
        <v>219</v>
      </c>
      <c r="G31" s="19"/>
      <c r="H31" s="19"/>
      <c r="I31" s="19">
        <v>1190000</v>
      </c>
      <c r="J31" s="19">
        <f t="shared" si="9"/>
        <v>1190000</v>
      </c>
      <c r="K31" s="26"/>
    </row>
    <row r="32" spans="1:11" s="23" customFormat="1" ht="18.75">
      <c r="A32" s="41"/>
      <c r="B32" s="41"/>
      <c r="C32" s="41"/>
      <c r="D32" s="41"/>
      <c r="E32" s="21" t="s">
        <v>82</v>
      </c>
      <c r="F32" s="18" t="s">
        <v>220</v>
      </c>
      <c r="G32" s="19"/>
      <c r="H32" s="19"/>
      <c r="I32" s="19">
        <v>3278980</v>
      </c>
      <c r="J32" s="19">
        <f t="shared" si="9"/>
        <v>3278980</v>
      </c>
      <c r="K32" s="26"/>
    </row>
    <row r="33" spans="1:11" s="23" customFormat="1" ht="37.5">
      <c r="A33" s="21">
        <v>8</v>
      </c>
      <c r="B33" s="21" t="s">
        <v>70</v>
      </c>
      <c r="C33" s="21" t="s">
        <v>74</v>
      </c>
      <c r="D33" s="21" t="s">
        <v>73</v>
      </c>
      <c r="E33" s="21" t="s">
        <v>82</v>
      </c>
      <c r="F33" s="18" t="s">
        <v>221</v>
      </c>
      <c r="G33" s="19">
        <v>59312600</v>
      </c>
      <c r="H33" s="19"/>
      <c r="I33" s="19"/>
      <c r="J33" s="19">
        <f>SUM(G33:I33)</f>
        <v>59312600</v>
      </c>
      <c r="K33" s="26"/>
    </row>
    <row r="34" spans="1:11" s="23" customFormat="1" ht="37.5">
      <c r="A34" s="21">
        <v>8</v>
      </c>
      <c r="B34" s="21" t="s">
        <v>70</v>
      </c>
      <c r="C34" s="21" t="s">
        <v>74</v>
      </c>
      <c r="D34" s="21" t="s">
        <v>111</v>
      </c>
      <c r="E34" s="54" t="s">
        <v>82</v>
      </c>
      <c r="F34" s="18" t="s">
        <v>222</v>
      </c>
      <c r="G34" s="19">
        <v>54000</v>
      </c>
      <c r="H34" s="19"/>
      <c r="I34" s="19"/>
      <c r="J34" s="19">
        <f t="shared" ref="J34" si="10">SUM(G34:I34)</f>
        <v>54000</v>
      </c>
      <c r="K34" s="26"/>
    </row>
    <row r="35" spans="1:11" s="23" customFormat="1" ht="93.75">
      <c r="A35" s="21">
        <v>9</v>
      </c>
      <c r="B35" s="21" t="s">
        <v>77</v>
      </c>
      <c r="C35" s="21" t="s">
        <v>78</v>
      </c>
      <c r="D35" s="21" t="s">
        <v>80</v>
      </c>
      <c r="E35" s="22" t="s">
        <v>82</v>
      </c>
      <c r="F35" s="66" t="s">
        <v>242</v>
      </c>
      <c r="G35" s="19"/>
      <c r="H35" s="19">
        <v>26726000</v>
      </c>
      <c r="I35" s="19"/>
      <c r="J35" s="19">
        <f>SUM(G35:I35)</f>
        <v>26726000</v>
      </c>
      <c r="K35" s="18" t="s">
        <v>226</v>
      </c>
    </row>
    <row r="36" spans="1:11" s="23" customFormat="1" ht="18.75">
      <c r="A36" s="74">
        <v>9</v>
      </c>
      <c r="B36" s="74" t="s">
        <v>77</v>
      </c>
      <c r="C36" s="74" t="s">
        <v>78</v>
      </c>
      <c r="D36" s="74" t="s">
        <v>112</v>
      </c>
      <c r="E36" s="21" t="s">
        <v>82</v>
      </c>
      <c r="F36" s="18" t="s">
        <v>223</v>
      </c>
      <c r="G36" s="19">
        <v>28060000</v>
      </c>
      <c r="H36" s="19"/>
      <c r="I36" s="19"/>
      <c r="J36" s="19">
        <f>SUM(G36:I36)</f>
        <v>28060000</v>
      </c>
      <c r="K36" s="26"/>
    </row>
    <row r="37" spans="1:11" s="23" customFormat="1" ht="18.75">
      <c r="A37" s="75"/>
      <c r="B37" s="75"/>
      <c r="C37" s="75"/>
      <c r="D37" s="75"/>
      <c r="E37" s="21" t="s">
        <v>82</v>
      </c>
      <c r="F37" s="18" t="s">
        <v>224</v>
      </c>
      <c r="G37" s="19">
        <v>21000000</v>
      </c>
      <c r="H37" s="19"/>
      <c r="I37" s="19"/>
      <c r="J37" s="19">
        <f>SUM(G37:I37)</f>
        <v>21000000</v>
      </c>
      <c r="K37" s="26"/>
    </row>
    <row r="38" spans="1:11" s="23" customFormat="1" ht="18.75">
      <c r="A38" s="41"/>
      <c r="B38" s="41"/>
      <c r="C38" s="41"/>
      <c r="D38" s="41"/>
      <c r="E38" s="21" t="s">
        <v>82</v>
      </c>
      <c r="F38" s="18" t="s">
        <v>225</v>
      </c>
      <c r="G38" s="86"/>
      <c r="H38" s="87"/>
      <c r="I38" s="87"/>
      <c r="J38" s="88"/>
      <c r="K38" s="18" t="s">
        <v>226</v>
      </c>
    </row>
    <row r="39" spans="1:11" s="20" customFormat="1" ht="18.75">
      <c r="A39" s="21">
        <v>9</v>
      </c>
      <c r="B39" s="21" t="s">
        <v>77</v>
      </c>
      <c r="C39" s="21" t="s">
        <v>78</v>
      </c>
      <c r="D39" s="21" t="s">
        <v>114</v>
      </c>
      <c r="E39" s="67" t="s">
        <v>82</v>
      </c>
      <c r="F39" s="66" t="s">
        <v>115</v>
      </c>
      <c r="G39" s="86"/>
      <c r="H39" s="87"/>
      <c r="I39" s="87"/>
      <c r="J39" s="88"/>
      <c r="K39" s="18" t="s">
        <v>226</v>
      </c>
    </row>
    <row r="40" spans="1:11" s="20" customFormat="1" ht="24" customHeight="1">
      <c r="A40" s="68"/>
      <c r="B40" s="68"/>
      <c r="C40" s="68"/>
      <c r="D40" s="68"/>
      <c r="E40" s="68"/>
      <c r="F40" s="69"/>
      <c r="G40" s="71"/>
      <c r="H40" s="71"/>
      <c r="I40" s="71"/>
      <c r="J40" s="71"/>
      <c r="K40" s="69"/>
    </row>
    <row r="41" spans="1:11" s="20" customFormat="1" ht="24" customHeight="1">
      <c r="A41" s="68"/>
      <c r="B41" s="68"/>
      <c r="C41" s="68"/>
      <c r="D41" s="68"/>
      <c r="E41" s="68"/>
      <c r="F41" s="69"/>
      <c r="G41" s="71"/>
      <c r="H41" s="71"/>
      <c r="I41" s="71"/>
      <c r="J41" s="70"/>
      <c r="K41" s="69"/>
    </row>
    <row r="42" spans="1:11" s="20" customFormat="1" ht="24" customHeight="1">
      <c r="A42" s="68"/>
      <c r="B42" s="68"/>
      <c r="C42" s="68"/>
      <c r="D42" s="68"/>
      <c r="E42" s="68"/>
      <c r="F42" s="69"/>
      <c r="G42" s="71"/>
      <c r="H42" s="71"/>
      <c r="I42" s="71"/>
      <c r="J42" s="70"/>
      <c r="K42" s="69"/>
    </row>
    <row r="43" spans="1:11" s="20" customFormat="1" ht="24" customHeight="1">
      <c r="A43" s="68"/>
      <c r="B43" s="68"/>
      <c r="C43" s="68"/>
      <c r="D43" s="68"/>
      <c r="E43" s="68"/>
      <c r="F43" s="69"/>
      <c r="G43" s="71"/>
      <c r="H43" s="71"/>
      <c r="I43" s="71"/>
      <c r="J43" s="70"/>
      <c r="K43" s="69"/>
    </row>
    <row r="44" spans="1:11" s="20" customFormat="1" ht="24" customHeight="1">
      <c r="A44" s="68"/>
      <c r="B44" s="68"/>
      <c r="C44" s="68"/>
      <c r="D44" s="68"/>
      <c r="E44" s="68"/>
      <c r="F44" s="69"/>
      <c r="G44" s="71"/>
      <c r="H44" s="71"/>
      <c r="I44" s="71"/>
      <c r="J44" s="70"/>
      <c r="K44" s="69"/>
    </row>
    <row r="45" spans="1:11" s="20" customFormat="1" ht="24" customHeight="1">
      <c r="A45" s="68"/>
      <c r="B45" s="68"/>
      <c r="C45" s="68"/>
      <c r="D45" s="68"/>
      <c r="E45" s="68"/>
      <c r="F45" s="69"/>
      <c r="G45" s="71"/>
      <c r="H45" s="71"/>
      <c r="I45" s="71"/>
      <c r="J45" s="70"/>
      <c r="K45" s="69"/>
    </row>
    <row r="46" spans="1:11" s="20" customFormat="1" ht="24" customHeight="1">
      <c r="A46" s="68"/>
      <c r="B46" s="68"/>
      <c r="C46" s="68"/>
      <c r="D46" s="68"/>
      <c r="E46" s="68"/>
      <c r="F46" s="69"/>
      <c r="G46" s="71"/>
      <c r="H46" s="71"/>
      <c r="I46" s="71"/>
      <c r="J46" s="70"/>
      <c r="K46" s="69"/>
    </row>
    <row r="47" spans="1:11" s="20" customFormat="1" ht="24" customHeight="1">
      <c r="A47" s="68"/>
      <c r="B47" s="68"/>
      <c r="C47" s="68"/>
      <c r="D47" s="68"/>
      <c r="E47" s="68"/>
      <c r="F47" s="69"/>
      <c r="G47" s="71"/>
      <c r="H47" s="71"/>
      <c r="I47" s="71"/>
      <c r="J47" s="70"/>
      <c r="K47" s="69"/>
    </row>
    <row r="48" spans="1:11" s="20" customFormat="1" ht="24" customHeight="1">
      <c r="A48" s="68"/>
      <c r="B48" s="68"/>
      <c r="C48" s="68"/>
      <c r="D48" s="68"/>
      <c r="E48" s="68"/>
      <c r="F48" s="69"/>
      <c r="G48" s="71"/>
      <c r="H48" s="71"/>
      <c r="I48" s="71"/>
      <c r="J48" s="70"/>
      <c r="K48" s="69"/>
    </row>
    <row r="49" spans="1:11" s="20" customFormat="1" ht="24" customHeight="1">
      <c r="A49" s="68"/>
      <c r="B49" s="68"/>
      <c r="C49" s="68"/>
      <c r="D49" s="68"/>
      <c r="E49" s="68"/>
      <c r="F49" s="69"/>
      <c r="G49" s="71"/>
      <c r="H49" s="71"/>
      <c r="I49" s="71"/>
      <c r="J49" s="70"/>
      <c r="K49" s="69"/>
    </row>
    <row r="50" spans="1:11" s="20" customFormat="1" ht="24" customHeight="1">
      <c r="A50" s="68"/>
      <c r="B50" s="68"/>
      <c r="C50" s="68"/>
      <c r="D50" s="68"/>
      <c r="E50" s="68"/>
      <c r="F50" s="69"/>
      <c r="G50" s="71"/>
      <c r="H50" s="71"/>
      <c r="I50" s="71"/>
      <c r="J50" s="70"/>
      <c r="K50" s="69"/>
    </row>
    <row r="51" spans="1:11" s="20" customFormat="1" ht="24" customHeight="1">
      <c r="A51" s="68"/>
      <c r="B51" s="68"/>
      <c r="C51" s="68"/>
      <c r="D51" s="68"/>
      <c r="E51" s="68"/>
      <c r="F51" s="69"/>
      <c r="G51" s="71"/>
      <c r="H51" s="71"/>
      <c r="I51" s="71"/>
      <c r="J51" s="70"/>
      <c r="K51" s="69"/>
    </row>
    <row r="52" spans="1:11" s="20" customFormat="1" ht="24" customHeight="1">
      <c r="A52" s="68"/>
      <c r="B52" s="68"/>
      <c r="C52" s="68"/>
      <c r="D52" s="68"/>
      <c r="E52" s="68"/>
      <c r="F52" s="69"/>
      <c r="G52" s="71"/>
      <c r="H52" s="71"/>
      <c r="I52" s="71"/>
      <c r="J52" s="70"/>
      <c r="K52" s="69"/>
    </row>
  </sheetData>
  <mergeCells count="17">
    <mergeCell ref="G11:J11"/>
    <mergeCell ref="G12:J12"/>
    <mergeCell ref="G38:J38"/>
    <mergeCell ref="G39:J39"/>
    <mergeCell ref="G4:J4"/>
    <mergeCell ref="K4:K5"/>
    <mergeCell ref="A6:F6"/>
    <mergeCell ref="G10:J10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4" orientation="landscape" r:id="rId1"/>
  <headerFooter>
    <oddFooter>&amp;R&amp;A</oddFooter>
  </headerFooter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56"/>
  <sheetViews>
    <sheetView view="pageBreakPreview" zoomScale="70" zoomScaleNormal="70" zoomScaleSheetLayoutView="70" workbookViewId="0">
      <pane ySplit="5" topLeftCell="A6" activePane="bottomLeft" state="frozen"/>
      <selection pane="bottomLeft" activeCell="F7" sqref="F7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92.140625" style="72" customWidth="1"/>
    <col min="7" max="7" width="14.28515625" style="73" customWidth="1"/>
    <col min="8" max="8" width="13.42578125" style="73" customWidth="1"/>
    <col min="9" max="9" width="13.5703125" style="73" customWidth="1"/>
    <col min="10" max="10" width="12.42578125" style="73" customWidth="1"/>
    <col min="11" max="11" width="27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G7+G8+G9+G10+G11+G12+G13+G14+G15+G16+G17+G18+G19+G20+G21+G22+G23+G24+G25+G26+G27+G28+G29+G30+G31+G32+G33+G34+G36+G37+G38+G40+G41+G42+G43+G35</f>
        <v>30310300</v>
      </c>
      <c r="H6" s="35">
        <f t="shared" ref="H6:J6" si="0">H7+H8+H9+H10+H11+H12+H13+H14+H15+H16+H17+H18+H19+H20+H21+H22+H23+H24+H25+H26+H27+H28+H29+H30+H31+H32+H33+H34+H36+H37+H38+H40+H41+H42+H43+H35</f>
        <v>41790500</v>
      </c>
      <c r="I6" s="35">
        <f t="shared" si="0"/>
        <v>10000000</v>
      </c>
      <c r="J6" s="35">
        <f t="shared" si="0"/>
        <v>82100800</v>
      </c>
      <c r="K6" s="36"/>
      <c r="M6" s="32"/>
    </row>
    <row r="7" spans="1:13" s="23" customFormat="1" ht="42" customHeight="1">
      <c r="A7" s="21">
        <v>2</v>
      </c>
      <c r="B7" s="21" t="s">
        <v>18</v>
      </c>
      <c r="C7" s="21" t="s">
        <v>22</v>
      </c>
      <c r="D7" s="21" t="s">
        <v>99</v>
      </c>
      <c r="E7" s="21" t="s">
        <v>88</v>
      </c>
      <c r="F7" s="18" t="s">
        <v>139</v>
      </c>
      <c r="G7" s="40">
        <v>589700</v>
      </c>
      <c r="H7" s="19"/>
      <c r="I7" s="19"/>
      <c r="J7" s="19">
        <f>SUM(G7:I7)</f>
        <v>589700</v>
      </c>
      <c r="K7" s="18"/>
    </row>
    <row r="8" spans="1:13" s="23" customFormat="1" ht="75">
      <c r="A8" s="74">
        <v>3</v>
      </c>
      <c r="B8" s="74" t="s">
        <v>28</v>
      </c>
      <c r="C8" s="74" t="s">
        <v>29</v>
      </c>
      <c r="D8" s="74" t="s">
        <v>30</v>
      </c>
      <c r="E8" s="21" t="s">
        <v>88</v>
      </c>
      <c r="F8" s="18" t="s">
        <v>230</v>
      </c>
      <c r="G8" s="19">
        <v>1493200</v>
      </c>
      <c r="H8" s="19"/>
      <c r="I8" s="19"/>
      <c r="J8" s="19">
        <f>SUM(G8:I8)</f>
        <v>1493200</v>
      </c>
      <c r="K8" s="26"/>
    </row>
    <row r="9" spans="1:13" s="23" customFormat="1" ht="37.5">
      <c r="A9" s="41"/>
      <c r="B9" s="41"/>
      <c r="C9" s="41"/>
      <c r="D9" s="41"/>
      <c r="E9" s="21" t="s">
        <v>88</v>
      </c>
      <c r="F9" s="39" t="s">
        <v>231</v>
      </c>
      <c r="G9" s="19"/>
      <c r="H9" s="19">
        <v>201600</v>
      </c>
      <c r="I9" s="19"/>
      <c r="J9" s="19">
        <f t="shared" ref="J9" si="1">SUM(G9:I9)</f>
        <v>201600</v>
      </c>
      <c r="K9" s="26"/>
    </row>
    <row r="10" spans="1:13" s="23" customFormat="1" ht="37.5">
      <c r="A10" s="21">
        <v>3</v>
      </c>
      <c r="B10" s="21" t="s">
        <v>28</v>
      </c>
      <c r="C10" s="21" t="s">
        <v>29</v>
      </c>
      <c r="D10" s="21" t="s">
        <v>31</v>
      </c>
      <c r="E10" s="21" t="s">
        <v>88</v>
      </c>
      <c r="F10" s="18" t="s">
        <v>143</v>
      </c>
      <c r="G10" s="19"/>
      <c r="H10" s="19">
        <v>419200</v>
      </c>
      <c r="I10" s="19"/>
      <c r="J10" s="19">
        <f>SUM(G10:I10)</f>
        <v>419200</v>
      </c>
      <c r="K10" s="26"/>
    </row>
    <row r="11" spans="1:13" s="23" customFormat="1" ht="56.25">
      <c r="A11" s="74">
        <v>3</v>
      </c>
      <c r="B11" s="74" t="s">
        <v>28</v>
      </c>
      <c r="C11" s="74" t="s">
        <v>29</v>
      </c>
      <c r="D11" s="74" t="s">
        <v>32</v>
      </c>
      <c r="E11" s="21" t="s">
        <v>88</v>
      </c>
      <c r="F11" s="18" t="s">
        <v>146</v>
      </c>
      <c r="G11" s="19">
        <v>2437900</v>
      </c>
      <c r="H11" s="19"/>
      <c r="I11" s="19"/>
      <c r="J11" s="19">
        <f>SUM(G11:I11)</f>
        <v>2437900</v>
      </c>
      <c r="K11" s="26"/>
    </row>
    <row r="12" spans="1:13" s="23" customFormat="1" ht="56.25">
      <c r="A12" s="75"/>
      <c r="B12" s="75"/>
      <c r="C12" s="75"/>
      <c r="D12" s="75"/>
      <c r="E12" s="21" t="s">
        <v>88</v>
      </c>
      <c r="F12" s="42" t="s">
        <v>147</v>
      </c>
      <c r="G12" s="19"/>
      <c r="H12" s="19">
        <v>296800</v>
      </c>
      <c r="I12" s="19"/>
      <c r="J12" s="19">
        <f t="shared" ref="J12:J13" si="2">SUM(G12:I12)</f>
        <v>296800</v>
      </c>
      <c r="K12" s="26"/>
    </row>
    <row r="13" spans="1:13" s="23" customFormat="1" ht="39.6" customHeight="1">
      <c r="A13" s="41"/>
      <c r="B13" s="41"/>
      <c r="C13" s="41"/>
      <c r="D13" s="41"/>
      <c r="E13" s="21" t="s">
        <v>88</v>
      </c>
      <c r="F13" s="39" t="s">
        <v>148</v>
      </c>
      <c r="G13" s="19"/>
      <c r="H13" s="19">
        <v>206400</v>
      </c>
      <c r="I13" s="19"/>
      <c r="J13" s="19">
        <f t="shared" si="2"/>
        <v>206400</v>
      </c>
      <c r="K13" s="26"/>
    </row>
    <row r="14" spans="1:13" s="23" customFormat="1" ht="18.75">
      <c r="A14" s="21">
        <v>3</v>
      </c>
      <c r="B14" s="21" t="s">
        <v>28</v>
      </c>
      <c r="C14" s="21" t="s">
        <v>33</v>
      </c>
      <c r="D14" s="21" t="s">
        <v>34</v>
      </c>
      <c r="E14" s="50" t="s">
        <v>88</v>
      </c>
      <c r="F14" s="18" t="s">
        <v>151</v>
      </c>
      <c r="G14" s="19">
        <v>1182700</v>
      </c>
      <c r="H14" s="19"/>
      <c r="I14" s="19"/>
      <c r="J14" s="19">
        <f t="shared" ref="J14:J21" si="3">SUM(G14:I14)</f>
        <v>1182700</v>
      </c>
      <c r="K14" s="26"/>
    </row>
    <row r="15" spans="1:13" s="23" customFormat="1" ht="37.5">
      <c r="A15" s="21">
        <v>3</v>
      </c>
      <c r="B15" s="21" t="s">
        <v>28</v>
      </c>
      <c r="C15" s="21" t="s">
        <v>33</v>
      </c>
      <c r="D15" s="21" t="s">
        <v>35</v>
      </c>
      <c r="E15" s="21" t="s">
        <v>88</v>
      </c>
      <c r="F15" s="18" t="s">
        <v>233</v>
      </c>
      <c r="G15" s="19">
        <v>704300</v>
      </c>
      <c r="H15" s="19"/>
      <c r="I15" s="19"/>
      <c r="J15" s="19">
        <f t="shared" si="3"/>
        <v>704300</v>
      </c>
      <c r="K15" s="26"/>
    </row>
    <row r="16" spans="1:13" s="23" customFormat="1" ht="18.75">
      <c r="A16" s="21">
        <v>3</v>
      </c>
      <c r="B16" s="21" t="s">
        <v>28</v>
      </c>
      <c r="C16" s="21" t="s">
        <v>29</v>
      </c>
      <c r="D16" s="21" t="s">
        <v>36</v>
      </c>
      <c r="E16" s="56" t="s">
        <v>88</v>
      </c>
      <c r="F16" s="18" t="s">
        <v>154</v>
      </c>
      <c r="G16" s="19"/>
      <c r="H16" s="19"/>
      <c r="I16" s="19">
        <v>10000000</v>
      </c>
      <c r="J16" s="19">
        <f t="shared" si="3"/>
        <v>10000000</v>
      </c>
      <c r="K16" s="26"/>
    </row>
    <row r="17" spans="1:11" s="23" customFormat="1" ht="18.75">
      <c r="A17" s="21">
        <v>3</v>
      </c>
      <c r="B17" s="21" t="s">
        <v>28</v>
      </c>
      <c r="C17" s="21" t="s">
        <v>33</v>
      </c>
      <c r="D17" s="21" t="s">
        <v>102</v>
      </c>
      <c r="E17" s="56" t="s">
        <v>88</v>
      </c>
      <c r="F17" s="18" t="s">
        <v>159</v>
      </c>
      <c r="G17" s="19">
        <v>384000</v>
      </c>
      <c r="H17" s="19"/>
      <c r="I17" s="19"/>
      <c r="J17" s="19">
        <f t="shared" si="3"/>
        <v>384000</v>
      </c>
      <c r="K17" s="26"/>
    </row>
    <row r="18" spans="1:11" s="23" customFormat="1" ht="18.75">
      <c r="A18" s="21">
        <v>3</v>
      </c>
      <c r="B18" s="21" t="s">
        <v>28</v>
      </c>
      <c r="C18" s="21" t="s">
        <v>33</v>
      </c>
      <c r="D18" s="21" t="s">
        <v>37</v>
      </c>
      <c r="E18" s="21" t="s">
        <v>88</v>
      </c>
      <c r="F18" s="18" t="s">
        <v>160</v>
      </c>
      <c r="G18" s="19">
        <v>2388400</v>
      </c>
      <c r="H18" s="19"/>
      <c r="I18" s="19"/>
      <c r="J18" s="19">
        <f t="shared" si="3"/>
        <v>2388400</v>
      </c>
      <c r="K18" s="26"/>
    </row>
    <row r="19" spans="1:11" s="23" customFormat="1" ht="37.9" customHeight="1">
      <c r="A19" s="21">
        <v>4</v>
      </c>
      <c r="B19" s="21" t="s">
        <v>28</v>
      </c>
      <c r="C19" s="21" t="s">
        <v>38</v>
      </c>
      <c r="D19" s="21" t="s">
        <v>42</v>
      </c>
      <c r="E19" s="21" t="s">
        <v>88</v>
      </c>
      <c r="F19" s="18" t="s">
        <v>164</v>
      </c>
      <c r="G19" s="19">
        <v>3000000</v>
      </c>
      <c r="H19" s="19"/>
      <c r="I19" s="19"/>
      <c r="J19" s="19">
        <f t="shared" si="3"/>
        <v>3000000</v>
      </c>
      <c r="K19" s="18" t="s">
        <v>165</v>
      </c>
    </row>
    <row r="20" spans="1:11" s="23" customFormat="1" ht="18.75">
      <c r="A20" s="21">
        <v>4</v>
      </c>
      <c r="B20" s="21" t="s">
        <v>28</v>
      </c>
      <c r="C20" s="21" t="s">
        <v>40</v>
      </c>
      <c r="D20" s="21" t="s">
        <v>43</v>
      </c>
      <c r="E20" s="21" t="s">
        <v>88</v>
      </c>
      <c r="F20" s="60" t="s">
        <v>171</v>
      </c>
      <c r="G20" s="19">
        <v>1525000</v>
      </c>
      <c r="H20" s="19"/>
      <c r="I20" s="19"/>
      <c r="J20" s="19">
        <f t="shared" si="3"/>
        <v>1525000</v>
      </c>
      <c r="K20" s="26"/>
    </row>
    <row r="21" spans="1:11" s="23" customFormat="1" ht="37.5">
      <c r="A21" s="74">
        <v>4</v>
      </c>
      <c r="B21" s="74" t="s">
        <v>28</v>
      </c>
      <c r="C21" s="74" t="s">
        <v>44</v>
      </c>
      <c r="D21" s="74" t="s">
        <v>45</v>
      </c>
      <c r="E21" s="21" t="s">
        <v>88</v>
      </c>
      <c r="F21" s="18" t="s">
        <v>173</v>
      </c>
      <c r="G21" s="19">
        <v>493800</v>
      </c>
      <c r="H21" s="19"/>
      <c r="I21" s="19"/>
      <c r="J21" s="19">
        <f t="shared" si="3"/>
        <v>493800</v>
      </c>
      <c r="K21" s="26"/>
    </row>
    <row r="22" spans="1:11" s="23" customFormat="1" ht="56.25">
      <c r="A22" s="41"/>
      <c r="B22" s="41"/>
      <c r="C22" s="41"/>
      <c r="D22" s="41"/>
      <c r="E22" s="21" t="s">
        <v>88</v>
      </c>
      <c r="F22" s="39" t="s">
        <v>174</v>
      </c>
      <c r="G22" s="19"/>
      <c r="H22" s="19">
        <v>2890750</v>
      </c>
      <c r="I22" s="19"/>
      <c r="J22" s="19">
        <f t="shared" ref="J22" si="4">SUM(G22:I22)</f>
        <v>2890750</v>
      </c>
      <c r="K22" s="26"/>
    </row>
    <row r="23" spans="1:11" s="23" customFormat="1" ht="18.75">
      <c r="A23" s="21">
        <v>4</v>
      </c>
      <c r="B23" s="21" t="s">
        <v>28</v>
      </c>
      <c r="C23" s="21" t="s">
        <v>38</v>
      </c>
      <c r="D23" s="21" t="s">
        <v>47</v>
      </c>
      <c r="E23" s="21" t="s">
        <v>88</v>
      </c>
      <c r="F23" s="18" t="s">
        <v>177</v>
      </c>
      <c r="G23" s="19">
        <v>262700</v>
      </c>
      <c r="H23" s="19"/>
      <c r="I23" s="19"/>
      <c r="J23" s="19">
        <f t="shared" ref="J23:J38" si="5">SUM(G23:I23)</f>
        <v>262700</v>
      </c>
      <c r="K23" s="26"/>
    </row>
    <row r="24" spans="1:11" s="23" customFormat="1" ht="18.75">
      <c r="A24" s="21">
        <v>4</v>
      </c>
      <c r="B24" s="21" t="s">
        <v>28</v>
      </c>
      <c r="C24" s="21" t="s">
        <v>44</v>
      </c>
      <c r="D24" s="21" t="s">
        <v>48</v>
      </c>
      <c r="E24" s="21" t="s">
        <v>88</v>
      </c>
      <c r="F24" s="26" t="s">
        <v>178</v>
      </c>
      <c r="G24" s="19"/>
      <c r="H24" s="19">
        <v>4358900</v>
      </c>
      <c r="I24" s="19"/>
      <c r="J24" s="19">
        <f t="shared" si="5"/>
        <v>4358900</v>
      </c>
      <c r="K24" s="26"/>
    </row>
    <row r="25" spans="1:11" s="23" customFormat="1" ht="37.5">
      <c r="A25" s="21">
        <v>4</v>
      </c>
      <c r="B25" s="21" t="s">
        <v>28</v>
      </c>
      <c r="C25" s="21" t="s">
        <v>44</v>
      </c>
      <c r="D25" s="21" t="s">
        <v>49</v>
      </c>
      <c r="E25" s="21" t="s">
        <v>88</v>
      </c>
      <c r="F25" s="18" t="s">
        <v>180</v>
      </c>
      <c r="G25" s="19">
        <v>455400</v>
      </c>
      <c r="H25" s="19"/>
      <c r="I25" s="19"/>
      <c r="J25" s="19">
        <f t="shared" si="5"/>
        <v>455400</v>
      </c>
      <c r="K25" s="26"/>
    </row>
    <row r="26" spans="1:11" s="64" customFormat="1" ht="18.75">
      <c r="A26" s="28">
        <v>4</v>
      </c>
      <c r="B26" s="28" t="s">
        <v>28</v>
      </c>
      <c r="C26" s="28" t="s">
        <v>38</v>
      </c>
      <c r="D26" s="28" t="s">
        <v>50</v>
      </c>
      <c r="E26" s="28" t="s">
        <v>88</v>
      </c>
      <c r="F26" s="61" t="s">
        <v>182</v>
      </c>
      <c r="G26" s="62"/>
      <c r="H26" s="62">
        <v>6842600</v>
      </c>
      <c r="I26" s="62"/>
      <c r="J26" s="62">
        <f t="shared" si="5"/>
        <v>6842600</v>
      </c>
      <c r="K26" s="63"/>
    </row>
    <row r="27" spans="1:11" s="23" customFormat="1" ht="18.75">
      <c r="A27" s="21">
        <v>4</v>
      </c>
      <c r="B27" s="21" t="s">
        <v>28</v>
      </c>
      <c r="C27" s="21" t="s">
        <v>40</v>
      </c>
      <c r="D27" s="21" t="s">
        <v>51</v>
      </c>
      <c r="E27" s="21" t="s">
        <v>88</v>
      </c>
      <c r="F27" s="26" t="s">
        <v>186</v>
      </c>
      <c r="G27" s="19">
        <v>2558500</v>
      </c>
      <c r="H27" s="19"/>
      <c r="I27" s="19"/>
      <c r="J27" s="19">
        <f t="shared" si="5"/>
        <v>2558500</v>
      </c>
      <c r="K27" s="26"/>
    </row>
    <row r="28" spans="1:11" s="23" customFormat="1" ht="18.75">
      <c r="A28" s="21">
        <v>5</v>
      </c>
      <c r="B28" s="21" t="s">
        <v>53</v>
      </c>
      <c r="C28" s="21" t="s">
        <v>52</v>
      </c>
      <c r="D28" s="21" t="s">
        <v>94</v>
      </c>
      <c r="E28" s="21" t="s">
        <v>88</v>
      </c>
      <c r="F28" s="26" t="s">
        <v>189</v>
      </c>
      <c r="G28" s="19">
        <v>675500</v>
      </c>
      <c r="H28" s="19"/>
      <c r="I28" s="19"/>
      <c r="J28" s="19">
        <f t="shared" si="5"/>
        <v>675500</v>
      </c>
      <c r="K28" s="26"/>
    </row>
    <row r="29" spans="1:11" s="23" customFormat="1" ht="18.75">
      <c r="A29" s="21">
        <v>5</v>
      </c>
      <c r="B29" s="21" t="s">
        <v>53</v>
      </c>
      <c r="C29" s="21" t="s">
        <v>75</v>
      </c>
      <c r="D29" s="21" t="s">
        <v>76</v>
      </c>
      <c r="E29" s="21" t="s">
        <v>88</v>
      </c>
      <c r="F29" s="18" t="s">
        <v>194</v>
      </c>
      <c r="G29" s="19"/>
      <c r="H29" s="19">
        <v>2314000</v>
      </c>
      <c r="I29" s="19"/>
      <c r="J29" s="19">
        <f t="shared" si="5"/>
        <v>2314000</v>
      </c>
      <c r="K29" s="25"/>
    </row>
    <row r="30" spans="1:11" s="23" customFormat="1" ht="18.75">
      <c r="A30" s="21">
        <v>5</v>
      </c>
      <c r="B30" s="21" t="s">
        <v>53</v>
      </c>
      <c r="C30" s="21" t="s">
        <v>58</v>
      </c>
      <c r="D30" s="21" t="s">
        <v>57</v>
      </c>
      <c r="E30" s="21" t="s">
        <v>88</v>
      </c>
      <c r="F30" s="26" t="s">
        <v>195</v>
      </c>
      <c r="G30" s="19">
        <v>558500</v>
      </c>
      <c r="H30" s="19"/>
      <c r="I30" s="19"/>
      <c r="J30" s="19">
        <f t="shared" si="5"/>
        <v>558500</v>
      </c>
      <c r="K30" s="26"/>
    </row>
    <row r="31" spans="1:11" s="23" customFormat="1" ht="18.75">
      <c r="A31" s="21">
        <v>5</v>
      </c>
      <c r="B31" s="21" t="s">
        <v>53</v>
      </c>
      <c r="C31" s="21" t="s">
        <v>58</v>
      </c>
      <c r="D31" s="21" t="s">
        <v>59</v>
      </c>
      <c r="E31" s="21" t="s">
        <v>88</v>
      </c>
      <c r="F31" s="18" t="s">
        <v>196</v>
      </c>
      <c r="G31" s="19"/>
      <c r="H31" s="19">
        <v>2314000</v>
      </c>
      <c r="I31" s="19"/>
      <c r="J31" s="19">
        <f t="shared" si="5"/>
        <v>2314000</v>
      </c>
      <c r="K31" s="26"/>
    </row>
    <row r="32" spans="1:11" s="23" customFormat="1" ht="56.25">
      <c r="A32" s="21">
        <v>5</v>
      </c>
      <c r="B32" s="21" t="s">
        <v>53</v>
      </c>
      <c r="C32" s="21" t="s">
        <v>58</v>
      </c>
      <c r="D32" s="21" t="s">
        <v>60</v>
      </c>
      <c r="E32" s="21" t="s">
        <v>88</v>
      </c>
      <c r="F32" s="18" t="s">
        <v>198</v>
      </c>
      <c r="G32" s="19"/>
      <c r="H32" s="19">
        <v>1873750</v>
      </c>
      <c r="I32" s="19"/>
      <c r="J32" s="19">
        <f t="shared" si="5"/>
        <v>1873750</v>
      </c>
      <c r="K32" s="26"/>
    </row>
    <row r="33" spans="1:11" s="23" customFormat="1" ht="56.25">
      <c r="A33" s="28">
        <v>6</v>
      </c>
      <c r="B33" s="28" t="s">
        <v>53</v>
      </c>
      <c r="C33" s="28" t="s">
        <v>61</v>
      </c>
      <c r="D33" s="28" t="s">
        <v>104</v>
      </c>
      <c r="E33" s="28" t="s">
        <v>88</v>
      </c>
      <c r="F33" s="61" t="s">
        <v>201</v>
      </c>
      <c r="G33" s="19">
        <v>268600</v>
      </c>
      <c r="H33" s="19"/>
      <c r="I33" s="19"/>
      <c r="J33" s="19">
        <f t="shared" si="5"/>
        <v>268600</v>
      </c>
      <c r="K33" s="26"/>
    </row>
    <row r="34" spans="1:11" s="23" customFormat="1" ht="18.75">
      <c r="A34" s="28">
        <v>6</v>
      </c>
      <c r="B34" s="28" t="s">
        <v>53</v>
      </c>
      <c r="C34" s="28" t="s">
        <v>61</v>
      </c>
      <c r="D34" s="28" t="s">
        <v>106</v>
      </c>
      <c r="E34" s="28" t="s">
        <v>88</v>
      </c>
      <c r="F34" s="61" t="s">
        <v>209</v>
      </c>
      <c r="G34" s="19">
        <v>532600</v>
      </c>
      <c r="H34" s="19"/>
      <c r="I34" s="19"/>
      <c r="J34" s="19">
        <f t="shared" si="5"/>
        <v>532600</v>
      </c>
      <c r="K34" s="26"/>
    </row>
    <row r="35" spans="1:11" s="23" customFormat="1" ht="18.75">
      <c r="A35" s="28">
        <v>6</v>
      </c>
      <c r="B35" s="28" t="s">
        <v>53</v>
      </c>
      <c r="C35" s="28" t="s">
        <v>61</v>
      </c>
      <c r="D35" s="28" t="s">
        <v>107</v>
      </c>
      <c r="E35" s="28" t="s">
        <v>88</v>
      </c>
      <c r="F35" s="61" t="s">
        <v>210</v>
      </c>
      <c r="G35" s="19">
        <v>67200</v>
      </c>
      <c r="H35" s="19"/>
      <c r="I35" s="19"/>
      <c r="J35" s="19">
        <f t="shared" si="5"/>
        <v>67200</v>
      </c>
      <c r="K35" s="26"/>
    </row>
    <row r="36" spans="1:11" s="23" customFormat="1" ht="18.75">
      <c r="A36" s="21">
        <v>7</v>
      </c>
      <c r="B36" s="21" t="s">
        <v>13</v>
      </c>
      <c r="C36" s="21" t="s">
        <v>67</v>
      </c>
      <c r="D36" s="21" t="s">
        <v>109</v>
      </c>
      <c r="E36" s="54" t="s">
        <v>88</v>
      </c>
      <c r="F36" s="18" t="s">
        <v>215</v>
      </c>
      <c r="G36" s="19"/>
      <c r="H36" s="19">
        <v>11200000</v>
      </c>
      <c r="I36" s="19"/>
      <c r="J36" s="19">
        <f t="shared" si="5"/>
        <v>11200000</v>
      </c>
      <c r="K36" s="26"/>
    </row>
    <row r="37" spans="1:11" s="23" customFormat="1" ht="43.9" customHeight="1">
      <c r="A37" s="21">
        <v>7</v>
      </c>
      <c r="B37" s="21" t="s">
        <v>13</v>
      </c>
      <c r="C37" s="21" t="s">
        <v>17</v>
      </c>
      <c r="D37" s="21" t="s">
        <v>66</v>
      </c>
      <c r="E37" s="21" t="s">
        <v>88</v>
      </c>
      <c r="F37" s="57" t="s">
        <v>216</v>
      </c>
      <c r="G37" s="19">
        <v>729800</v>
      </c>
      <c r="H37" s="19"/>
      <c r="I37" s="19"/>
      <c r="J37" s="19">
        <f t="shared" si="5"/>
        <v>729800</v>
      </c>
      <c r="K37" s="26"/>
    </row>
    <row r="38" spans="1:11" s="23" customFormat="1" ht="18.75">
      <c r="A38" s="21">
        <v>7</v>
      </c>
      <c r="B38" s="21" t="s">
        <v>13</v>
      </c>
      <c r="C38" s="21" t="s">
        <v>67</v>
      </c>
      <c r="D38" s="21" t="s">
        <v>68</v>
      </c>
      <c r="E38" s="21" t="s">
        <v>88</v>
      </c>
      <c r="F38" s="18" t="s">
        <v>215</v>
      </c>
      <c r="G38" s="19"/>
      <c r="H38" s="19">
        <v>8690200</v>
      </c>
      <c r="I38" s="19"/>
      <c r="J38" s="19">
        <f t="shared" si="5"/>
        <v>8690200</v>
      </c>
      <c r="K38" s="26"/>
    </row>
    <row r="39" spans="1:11" s="23" customFormat="1" ht="18.75">
      <c r="A39" s="21">
        <v>7</v>
      </c>
      <c r="B39" s="21" t="s">
        <v>13</v>
      </c>
      <c r="C39" s="21" t="s">
        <v>67</v>
      </c>
      <c r="D39" s="21" t="s">
        <v>110</v>
      </c>
      <c r="E39" s="21" t="s">
        <v>88</v>
      </c>
      <c r="F39" s="18" t="s">
        <v>215</v>
      </c>
      <c r="G39" s="86"/>
      <c r="H39" s="87"/>
      <c r="I39" s="87"/>
      <c r="J39" s="88"/>
      <c r="K39" s="26" t="s">
        <v>235</v>
      </c>
    </row>
    <row r="40" spans="1:11" s="23" customFormat="1" ht="18.75">
      <c r="A40" s="21">
        <v>8</v>
      </c>
      <c r="B40" s="21" t="s">
        <v>70</v>
      </c>
      <c r="C40" s="21" t="s">
        <v>74</v>
      </c>
      <c r="D40" s="21" t="s">
        <v>111</v>
      </c>
      <c r="E40" s="21" t="s">
        <v>88</v>
      </c>
      <c r="F40" s="18" t="s">
        <v>222</v>
      </c>
      <c r="G40" s="19">
        <v>1651900</v>
      </c>
      <c r="H40" s="19"/>
      <c r="I40" s="19"/>
      <c r="J40" s="19">
        <f>SUM(G40:I40)</f>
        <v>1651900</v>
      </c>
      <c r="K40" s="26"/>
    </row>
    <row r="41" spans="1:11" s="23" customFormat="1" ht="18.75">
      <c r="A41" s="21">
        <v>9</v>
      </c>
      <c r="B41" s="21" t="s">
        <v>70</v>
      </c>
      <c r="C41" s="21" t="s">
        <v>71</v>
      </c>
      <c r="D41" s="21" t="s">
        <v>113</v>
      </c>
      <c r="E41" s="56" t="s">
        <v>88</v>
      </c>
      <c r="F41" s="18" t="s">
        <v>227</v>
      </c>
      <c r="G41" s="19"/>
      <c r="H41" s="19">
        <v>182300</v>
      </c>
      <c r="I41" s="19"/>
      <c r="J41" s="19">
        <f>SUM(G41:I41)</f>
        <v>182300</v>
      </c>
      <c r="K41" s="26"/>
    </row>
    <row r="42" spans="1:11" s="23" customFormat="1" ht="18.75">
      <c r="A42" s="21">
        <v>9</v>
      </c>
      <c r="B42" s="21" t="s">
        <v>70</v>
      </c>
      <c r="C42" s="21" t="s">
        <v>74</v>
      </c>
      <c r="D42" s="21" t="s">
        <v>79</v>
      </c>
      <c r="E42" s="21" t="s">
        <v>88</v>
      </c>
      <c r="F42" s="18" t="s">
        <v>228</v>
      </c>
      <c r="G42" s="19">
        <v>510600</v>
      </c>
      <c r="H42" s="19"/>
      <c r="I42" s="19"/>
      <c r="J42" s="19">
        <f>SUM(G42:I42)</f>
        <v>510600</v>
      </c>
      <c r="K42" s="26"/>
    </row>
    <row r="43" spans="1:11" s="23" customFormat="1" ht="37.5">
      <c r="A43" s="21">
        <v>9</v>
      </c>
      <c r="B43" s="21" t="s">
        <v>77</v>
      </c>
      <c r="C43" s="21" t="s">
        <v>78</v>
      </c>
      <c r="D43" s="21" t="s">
        <v>114</v>
      </c>
      <c r="E43" s="21" t="s">
        <v>88</v>
      </c>
      <c r="F43" s="18" t="s">
        <v>232</v>
      </c>
      <c r="G43" s="19">
        <v>7840000</v>
      </c>
      <c r="H43" s="19"/>
      <c r="I43" s="19"/>
      <c r="J43" s="19">
        <f>SUM(G43:I43)</f>
        <v>7840000</v>
      </c>
      <c r="K43" s="26"/>
    </row>
    <row r="44" spans="1:11" s="20" customFormat="1" ht="24" customHeight="1">
      <c r="A44" s="68"/>
      <c r="B44" s="68"/>
      <c r="C44" s="68"/>
      <c r="D44" s="68"/>
      <c r="E44" s="68"/>
      <c r="F44" s="69"/>
      <c r="G44" s="71"/>
      <c r="H44" s="71"/>
      <c r="I44" s="71"/>
      <c r="J44" s="71"/>
      <c r="K44" s="69"/>
    </row>
    <row r="45" spans="1:11" s="20" customFormat="1" ht="24" customHeight="1">
      <c r="A45" s="68"/>
      <c r="B45" s="68"/>
      <c r="C45" s="68"/>
      <c r="D45" s="68"/>
      <c r="E45" s="68"/>
      <c r="F45" s="69"/>
      <c r="G45" s="71"/>
      <c r="H45" s="71"/>
      <c r="I45" s="71"/>
      <c r="J45" s="70"/>
      <c r="K45" s="69"/>
    </row>
    <row r="46" spans="1:11" s="20" customFormat="1" ht="24" customHeight="1">
      <c r="A46" s="68"/>
      <c r="B46" s="68"/>
      <c r="C46" s="68"/>
      <c r="D46" s="68"/>
      <c r="E46" s="68"/>
      <c r="F46" s="69"/>
      <c r="G46" s="71"/>
      <c r="H46" s="71"/>
      <c r="I46" s="71"/>
      <c r="J46" s="70"/>
      <c r="K46" s="69"/>
    </row>
    <row r="47" spans="1:11" s="20" customFormat="1" ht="24" customHeight="1">
      <c r="A47" s="68"/>
      <c r="B47" s="68"/>
      <c r="C47" s="68"/>
      <c r="D47" s="68"/>
      <c r="E47" s="68"/>
      <c r="F47" s="69"/>
      <c r="G47" s="71"/>
      <c r="H47" s="71"/>
      <c r="I47" s="71"/>
      <c r="J47" s="70"/>
      <c r="K47" s="69"/>
    </row>
    <row r="48" spans="1:11" s="20" customFormat="1" ht="24" customHeight="1">
      <c r="A48" s="68"/>
      <c r="B48" s="68"/>
      <c r="C48" s="68"/>
      <c r="D48" s="68"/>
      <c r="E48" s="68"/>
      <c r="F48" s="69"/>
      <c r="G48" s="71"/>
      <c r="H48" s="71"/>
      <c r="I48" s="71"/>
      <c r="J48" s="70"/>
      <c r="K48" s="69"/>
    </row>
    <row r="49" spans="1:11" s="20" customFormat="1" ht="24" customHeight="1">
      <c r="A49" s="68"/>
      <c r="B49" s="68"/>
      <c r="C49" s="68"/>
      <c r="D49" s="68"/>
      <c r="E49" s="68"/>
      <c r="F49" s="69"/>
      <c r="G49" s="71"/>
      <c r="H49" s="71"/>
      <c r="I49" s="71"/>
      <c r="J49" s="70"/>
      <c r="K49" s="69"/>
    </row>
    <row r="50" spans="1:11" s="20" customFormat="1" ht="24" customHeight="1">
      <c r="A50" s="68"/>
      <c r="B50" s="68"/>
      <c r="C50" s="68"/>
      <c r="D50" s="68"/>
      <c r="E50" s="68"/>
      <c r="F50" s="69"/>
      <c r="G50" s="71"/>
      <c r="H50" s="71"/>
      <c r="I50" s="71"/>
      <c r="J50" s="70"/>
      <c r="K50" s="69"/>
    </row>
    <row r="51" spans="1:11" s="20" customFormat="1" ht="24" customHeight="1">
      <c r="A51" s="68"/>
      <c r="B51" s="68"/>
      <c r="C51" s="68"/>
      <c r="D51" s="68"/>
      <c r="E51" s="68"/>
      <c r="F51" s="69"/>
      <c r="G51" s="71"/>
      <c r="H51" s="71"/>
      <c r="I51" s="71"/>
      <c r="J51" s="70"/>
      <c r="K51" s="69"/>
    </row>
    <row r="52" spans="1:11" s="20" customFormat="1" ht="24" customHeight="1">
      <c r="A52" s="68"/>
      <c r="B52" s="68"/>
      <c r="C52" s="68"/>
      <c r="D52" s="68"/>
      <c r="E52" s="68"/>
      <c r="F52" s="69"/>
      <c r="G52" s="71"/>
      <c r="H52" s="71"/>
      <c r="I52" s="71"/>
      <c r="J52" s="70"/>
      <c r="K52" s="69"/>
    </row>
    <row r="53" spans="1:11" s="20" customFormat="1" ht="24" customHeight="1">
      <c r="A53" s="68"/>
      <c r="B53" s="68"/>
      <c r="C53" s="68"/>
      <c r="D53" s="68"/>
      <c r="E53" s="68"/>
      <c r="F53" s="69"/>
      <c r="G53" s="71"/>
      <c r="H53" s="71"/>
      <c r="I53" s="71"/>
      <c r="J53" s="70"/>
      <c r="K53" s="69"/>
    </row>
    <row r="54" spans="1:11" s="20" customFormat="1" ht="24" customHeight="1">
      <c r="A54" s="68"/>
      <c r="B54" s="68"/>
      <c r="C54" s="68"/>
      <c r="D54" s="68"/>
      <c r="E54" s="68"/>
      <c r="F54" s="69"/>
      <c r="G54" s="71"/>
      <c r="H54" s="71"/>
      <c r="I54" s="71"/>
      <c r="J54" s="70"/>
      <c r="K54" s="69"/>
    </row>
    <row r="55" spans="1:11" s="20" customFormat="1" ht="24" customHeight="1">
      <c r="A55" s="68"/>
      <c r="B55" s="68"/>
      <c r="C55" s="68"/>
      <c r="D55" s="68"/>
      <c r="E55" s="68"/>
      <c r="F55" s="69"/>
      <c r="G55" s="71"/>
      <c r="H55" s="71"/>
      <c r="I55" s="71"/>
      <c r="J55" s="70"/>
      <c r="K55" s="69"/>
    </row>
    <row r="56" spans="1:11" s="20" customFormat="1" ht="24" customHeight="1">
      <c r="A56" s="68"/>
      <c r="B56" s="68"/>
      <c r="C56" s="68"/>
      <c r="D56" s="68"/>
      <c r="E56" s="68"/>
      <c r="F56" s="69"/>
      <c r="G56" s="71"/>
      <c r="H56" s="71"/>
      <c r="I56" s="71"/>
      <c r="J56" s="70"/>
      <c r="K56" s="69"/>
    </row>
  </sheetData>
  <mergeCells count="13">
    <mergeCell ref="G39:J39"/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0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view="pageBreakPreview" zoomScale="70" zoomScaleNormal="70" zoomScaleSheetLayoutView="70" workbookViewId="0">
      <pane ySplit="5" topLeftCell="A6" activePane="bottomLeft" state="frozen"/>
      <selection pane="bottomLeft" activeCell="A4" sqref="A4:A5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2.42578125" style="72" customWidth="1"/>
    <col min="7" max="7" width="12.42578125" style="73" bestFit="1" customWidth="1"/>
    <col min="8" max="8" width="13.7109375" style="73" customWidth="1"/>
    <col min="9" max="9" width="11.28515625" style="73" customWidth="1"/>
    <col min="10" max="10" width="12.28515625" style="73" customWidth="1"/>
    <col min="11" max="11" width="25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</f>
        <v>1280000</v>
      </c>
      <c r="H6" s="35">
        <f t="shared" ref="H6:J6" si="0">H7+H8+H9+H10</f>
        <v>676100</v>
      </c>
      <c r="I6" s="35">
        <f t="shared" si="0"/>
        <v>0</v>
      </c>
      <c r="J6" s="35">
        <f t="shared" si="0"/>
        <v>1956100</v>
      </c>
      <c r="K6" s="36"/>
      <c r="M6" s="32"/>
    </row>
    <row r="7" spans="1:13" s="23" customFormat="1" ht="37.5">
      <c r="A7" s="21">
        <v>1</v>
      </c>
      <c r="B7" s="21" t="s">
        <v>13</v>
      </c>
      <c r="C7" s="21" t="s">
        <v>14</v>
      </c>
      <c r="D7" s="21" t="s">
        <v>16</v>
      </c>
      <c r="E7" s="21" t="s">
        <v>86</v>
      </c>
      <c r="F7" s="18" t="s">
        <v>124</v>
      </c>
      <c r="G7" s="19">
        <v>41200</v>
      </c>
      <c r="H7" s="19"/>
      <c r="I7" s="19"/>
      <c r="J7" s="19">
        <f>SUM(G7:I7)</f>
        <v>41200</v>
      </c>
      <c r="K7" s="37"/>
    </row>
    <row r="8" spans="1:13" s="23" customFormat="1" ht="18.75">
      <c r="A8" s="21">
        <v>5</v>
      </c>
      <c r="B8" s="21" t="s">
        <v>53</v>
      </c>
      <c r="C8" s="21" t="s">
        <v>52</v>
      </c>
      <c r="D8" s="21" t="s">
        <v>94</v>
      </c>
      <c r="E8" s="21" t="s">
        <v>86</v>
      </c>
      <c r="F8" s="26" t="s">
        <v>190</v>
      </c>
      <c r="G8" s="19">
        <v>809200</v>
      </c>
      <c r="H8" s="19"/>
      <c r="I8" s="19"/>
      <c r="J8" s="19">
        <f t="shared" ref="J8" si="1">SUM(G8:I8)</f>
        <v>809200</v>
      </c>
      <c r="K8" s="26"/>
    </row>
    <row r="9" spans="1:13" s="23" customFormat="1" ht="75">
      <c r="A9" s="21">
        <v>5</v>
      </c>
      <c r="B9" s="21" t="s">
        <v>53</v>
      </c>
      <c r="C9" s="21" t="s">
        <v>52</v>
      </c>
      <c r="D9" s="21" t="s">
        <v>55</v>
      </c>
      <c r="E9" s="21" t="s">
        <v>86</v>
      </c>
      <c r="F9" s="18" t="s">
        <v>192</v>
      </c>
      <c r="G9" s="19"/>
      <c r="H9" s="19">
        <v>676100</v>
      </c>
      <c r="I9" s="19"/>
      <c r="J9" s="19">
        <f>SUM(G9:I9)</f>
        <v>676100</v>
      </c>
      <c r="K9" s="18"/>
    </row>
    <row r="10" spans="1:13" s="23" customFormat="1" ht="56.25">
      <c r="A10" s="21">
        <v>5</v>
      </c>
      <c r="B10" s="21" t="s">
        <v>53</v>
      </c>
      <c r="C10" s="21" t="s">
        <v>58</v>
      </c>
      <c r="D10" s="21" t="s">
        <v>59</v>
      </c>
      <c r="E10" s="21" t="s">
        <v>86</v>
      </c>
      <c r="F10" s="18" t="s">
        <v>234</v>
      </c>
      <c r="G10" s="19">
        <v>429600</v>
      </c>
      <c r="H10" s="19"/>
      <c r="I10" s="19"/>
      <c r="J10" s="19">
        <f t="shared" ref="J10" si="2">SUM(G10:I10)</f>
        <v>429600</v>
      </c>
      <c r="K10" s="26"/>
    </row>
    <row r="11" spans="1:13" s="20" customFormat="1" ht="24" customHeight="1">
      <c r="A11" s="68"/>
      <c r="B11" s="68"/>
      <c r="C11" s="68"/>
      <c r="D11" s="68"/>
      <c r="E11" s="68"/>
      <c r="F11" s="69"/>
      <c r="G11" s="71"/>
      <c r="H11" s="71"/>
      <c r="I11" s="71"/>
      <c r="J11" s="71"/>
      <c r="K11" s="69"/>
    </row>
    <row r="12" spans="1:13" s="20" customFormat="1" ht="24" customHeight="1">
      <c r="A12" s="68"/>
      <c r="B12" s="68"/>
      <c r="C12" s="68"/>
      <c r="D12" s="68"/>
      <c r="E12" s="68"/>
      <c r="F12" s="69"/>
      <c r="G12" s="71"/>
      <c r="H12" s="71"/>
      <c r="I12" s="71"/>
      <c r="J12" s="70"/>
      <c r="K12" s="69"/>
    </row>
    <row r="13" spans="1:13" s="20" customFormat="1" ht="24" customHeight="1">
      <c r="A13" s="68"/>
      <c r="B13" s="68"/>
      <c r="C13" s="68"/>
      <c r="D13" s="68"/>
      <c r="E13" s="68"/>
      <c r="F13" s="69"/>
      <c r="G13" s="71"/>
      <c r="H13" s="71"/>
      <c r="I13" s="71"/>
      <c r="J13" s="70"/>
      <c r="K13" s="69"/>
    </row>
    <row r="14" spans="1:13" s="20" customFormat="1" ht="24" customHeight="1">
      <c r="A14" s="68"/>
      <c r="B14" s="68"/>
      <c r="C14" s="68"/>
      <c r="D14" s="68"/>
      <c r="E14" s="68"/>
      <c r="F14" s="69"/>
      <c r="G14" s="71"/>
      <c r="H14" s="71"/>
      <c r="I14" s="71"/>
      <c r="J14" s="70"/>
      <c r="K14" s="69"/>
    </row>
    <row r="15" spans="1:13" s="20" customFormat="1" ht="24" customHeight="1">
      <c r="A15" s="68"/>
      <c r="B15" s="68"/>
      <c r="C15" s="68"/>
      <c r="D15" s="68"/>
      <c r="E15" s="68"/>
      <c r="F15" s="69"/>
      <c r="G15" s="71"/>
      <c r="H15" s="71"/>
      <c r="I15" s="71"/>
      <c r="J15" s="70"/>
      <c r="K15" s="69"/>
    </row>
    <row r="16" spans="1:13" s="20" customFormat="1" ht="24" customHeight="1">
      <c r="A16" s="68"/>
      <c r="B16" s="68"/>
      <c r="C16" s="68"/>
      <c r="D16" s="68"/>
      <c r="E16" s="68"/>
      <c r="F16" s="69"/>
      <c r="G16" s="71"/>
      <c r="H16" s="71"/>
      <c r="I16" s="71"/>
      <c r="J16" s="70"/>
      <c r="K16" s="69"/>
    </row>
    <row r="17" spans="1:11" s="20" customFormat="1" ht="24" customHeight="1">
      <c r="A17" s="68"/>
      <c r="B17" s="68"/>
      <c r="C17" s="68"/>
      <c r="D17" s="68"/>
      <c r="E17" s="68"/>
      <c r="F17" s="69"/>
      <c r="G17" s="71"/>
      <c r="H17" s="71"/>
      <c r="I17" s="71"/>
      <c r="J17" s="70"/>
      <c r="K17" s="69"/>
    </row>
    <row r="18" spans="1:11" s="20" customFormat="1" ht="24" customHeight="1">
      <c r="A18" s="68"/>
      <c r="B18" s="68"/>
      <c r="C18" s="68"/>
      <c r="D18" s="68"/>
      <c r="E18" s="68"/>
      <c r="F18" s="69"/>
      <c r="G18" s="71"/>
      <c r="H18" s="71"/>
      <c r="I18" s="71"/>
      <c r="J18" s="70"/>
      <c r="K18" s="69"/>
    </row>
    <row r="19" spans="1:11" s="20" customFormat="1" ht="24" customHeight="1">
      <c r="A19" s="68"/>
      <c r="B19" s="68"/>
      <c r="C19" s="68"/>
      <c r="D19" s="68"/>
      <c r="E19" s="68"/>
      <c r="F19" s="69"/>
      <c r="G19" s="71"/>
      <c r="H19" s="71"/>
      <c r="I19" s="71"/>
      <c r="J19" s="70"/>
      <c r="K19" s="69"/>
    </row>
    <row r="20" spans="1:11" s="20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0"/>
      <c r="K20" s="69"/>
    </row>
    <row r="21" spans="1:11" s="20" customFormat="1" ht="24" customHeight="1">
      <c r="A21" s="68"/>
      <c r="B21" s="68"/>
      <c r="C21" s="68"/>
      <c r="D21" s="68"/>
      <c r="E21" s="68"/>
      <c r="F21" s="69"/>
      <c r="G21" s="71"/>
      <c r="H21" s="71"/>
      <c r="I21" s="71"/>
      <c r="J21" s="70"/>
      <c r="K21" s="69"/>
    </row>
    <row r="22" spans="1:11" s="20" customFormat="1" ht="24" customHeight="1">
      <c r="A22" s="68"/>
      <c r="B22" s="68"/>
      <c r="C22" s="68"/>
      <c r="D22" s="68"/>
      <c r="E22" s="68"/>
      <c r="F22" s="69"/>
      <c r="G22" s="71"/>
      <c r="H22" s="71"/>
      <c r="I22" s="71"/>
      <c r="J22" s="70"/>
      <c r="K22" s="69"/>
    </row>
    <row r="23" spans="1:11" s="20" customFormat="1" ht="24" customHeight="1">
      <c r="A23" s="68"/>
      <c r="B23" s="68"/>
      <c r="C23" s="68"/>
      <c r="D23" s="68"/>
      <c r="E23" s="68"/>
      <c r="F23" s="69"/>
      <c r="G23" s="71"/>
      <c r="H23" s="71"/>
      <c r="I23" s="71"/>
      <c r="J23" s="70"/>
      <c r="K23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8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5"/>
  <sheetViews>
    <sheetView view="pageBreakPreview" zoomScale="70" zoomScaleNormal="70" zoomScaleSheetLayoutView="70" workbookViewId="0">
      <pane ySplit="5" topLeftCell="A6" activePane="bottomLeft" state="frozen"/>
      <selection pane="bottomLeft" activeCell="A4" sqref="A4:A5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2.42578125" style="72" customWidth="1"/>
    <col min="7" max="7" width="12.42578125" style="73" bestFit="1" customWidth="1"/>
    <col min="8" max="8" width="13.7109375" style="73" customWidth="1"/>
    <col min="9" max="10" width="12.42578125" style="73" customWidth="1"/>
    <col min="11" max="11" width="25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G7+G8+G9+G10+G11+G12</f>
        <v>3518600</v>
      </c>
      <c r="H6" s="35">
        <f t="shared" ref="H6:J6" si="0">H7+H8+H9+H10+H11+H12</f>
        <v>0</v>
      </c>
      <c r="I6" s="35">
        <f t="shared" si="0"/>
        <v>3000000</v>
      </c>
      <c r="J6" s="35">
        <f t="shared" si="0"/>
        <v>6518600</v>
      </c>
      <c r="K6" s="36"/>
      <c r="M6" s="32"/>
    </row>
    <row r="7" spans="1:13" s="23" customFormat="1" ht="56.25">
      <c r="A7" s="21">
        <v>3</v>
      </c>
      <c r="B7" s="21" t="s">
        <v>28</v>
      </c>
      <c r="C7" s="21" t="s">
        <v>29</v>
      </c>
      <c r="D7" s="21" t="s">
        <v>32</v>
      </c>
      <c r="E7" s="21" t="s">
        <v>90</v>
      </c>
      <c r="F7" s="18" t="s">
        <v>149</v>
      </c>
      <c r="G7" s="19">
        <v>477800</v>
      </c>
      <c r="H7" s="19"/>
      <c r="I7" s="19"/>
      <c r="J7" s="19">
        <f t="shared" ref="J7" si="1">SUM(G7:I7)</f>
        <v>477800</v>
      </c>
      <c r="K7" s="26"/>
    </row>
    <row r="8" spans="1:13" s="23" customFormat="1" ht="18.75">
      <c r="A8" s="21">
        <v>4</v>
      </c>
      <c r="B8" s="21" t="s">
        <v>28</v>
      </c>
      <c r="C8" s="21" t="s">
        <v>38</v>
      </c>
      <c r="D8" s="21" t="s">
        <v>39</v>
      </c>
      <c r="E8" s="21" t="s">
        <v>90</v>
      </c>
      <c r="F8" s="26" t="s">
        <v>161</v>
      </c>
      <c r="G8" s="19"/>
      <c r="H8" s="19"/>
      <c r="I8" s="19">
        <v>3000000</v>
      </c>
      <c r="J8" s="19">
        <f>SUM(G8:I8)</f>
        <v>3000000</v>
      </c>
      <c r="K8" s="24"/>
    </row>
    <row r="9" spans="1:13" s="23" customFormat="1" ht="18.75">
      <c r="A9" s="21">
        <v>4</v>
      </c>
      <c r="B9" s="21" t="s">
        <v>28</v>
      </c>
      <c r="C9" s="21" t="s">
        <v>44</v>
      </c>
      <c r="D9" s="21" t="s">
        <v>45</v>
      </c>
      <c r="E9" s="21" t="s">
        <v>90</v>
      </c>
      <c r="F9" s="18" t="s">
        <v>175</v>
      </c>
      <c r="G9" s="19">
        <v>564300</v>
      </c>
      <c r="H9" s="19"/>
      <c r="I9" s="19"/>
      <c r="J9" s="19">
        <f t="shared" ref="J9" si="2">SUM(G9:I9)</f>
        <v>564300</v>
      </c>
      <c r="K9" s="26"/>
    </row>
    <row r="10" spans="1:13" s="23" customFormat="1" ht="18.75">
      <c r="A10" s="28">
        <v>6</v>
      </c>
      <c r="B10" s="28" t="s">
        <v>53</v>
      </c>
      <c r="C10" s="28" t="s">
        <v>62</v>
      </c>
      <c r="D10" s="28" t="s">
        <v>63</v>
      </c>
      <c r="E10" s="28" t="s">
        <v>90</v>
      </c>
      <c r="F10" s="63" t="s">
        <v>204</v>
      </c>
      <c r="G10" s="19">
        <v>1892500</v>
      </c>
      <c r="H10" s="19"/>
      <c r="I10" s="19"/>
      <c r="J10" s="19">
        <f>SUM(G10:I10)</f>
        <v>1892500</v>
      </c>
      <c r="K10" s="26"/>
    </row>
    <row r="11" spans="1:13" s="23" customFormat="1" ht="18.75">
      <c r="A11" s="21">
        <v>6</v>
      </c>
      <c r="B11" s="21" t="s">
        <v>53</v>
      </c>
      <c r="C11" s="21" t="s">
        <v>61</v>
      </c>
      <c r="D11" s="28" t="s">
        <v>64</v>
      </c>
      <c r="E11" s="21" t="s">
        <v>90</v>
      </c>
      <c r="F11" s="18" t="s">
        <v>206</v>
      </c>
      <c r="G11" s="19">
        <v>474600</v>
      </c>
      <c r="H11" s="19"/>
      <c r="I11" s="19"/>
      <c r="J11" s="19">
        <f>SUM(G11:I11)</f>
        <v>474600</v>
      </c>
      <c r="K11" s="26"/>
    </row>
    <row r="12" spans="1:13" s="23" customFormat="1" ht="75">
      <c r="A12" s="21">
        <v>9</v>
      </c>
      <c r="B12" s="21" t="s">
        <v>70</v>
      </c>
      <c r="C12" s="21" t="s">
        <v>74</v>
      </c>
      <c r="D12" s="21" t="s">
        <v>79</v>
      </c>
      <c r="E12" s="54" t="s">
        <v>90</v>
      </c>
      <c r="F12" s="18" t="s">
        <v>236</v>
      </c>
      <c r="G12" s="19">
        <v>109400</v>
      </c>
      <c r="H12" s="19"/>
      <c r="I12" s="19"/>
      <c r="J12" s="19">
        <f>SUM(G12:I12)</f>
        <v>109400</v>
      </c>
      <c r="K12" s="26"/>
    </row>
    <row r="13" spans="1:13" s="20" customFormat="1" ht="24" customHeight="1">
      <c r="A13" s="68"/>
      <c r="B13" s="68"/>
      <c r="C13" s="68"/>
      <c r="D13" s="68"/>
      <c r="E13" s="68"/>
      <c r="F13" s="69"/>
      <c r="G13" s="71"/>
      <c r="H13" s="71"/>
      <c r="I13" s="71"/>
      <c r="J13" s="71"/>
      <c r="K13" s="69"/>
    </row>
    <row r="14" spans="1:13" s="20" customFormat="1" ht="24" customHeight="1">
      <c r="A14" s="68"/>
      <c r="B14" s="68"/>
      <c r="C14" s="68"/>
      <c r="D14" s="68"/>
      <c r="E14" s="68"/>
      <c r="F14" s="69"/>
      <c r="G14" s="71"/>
      <c r="H14" s="71"/>
      <c r="I14" s="71"/>
      <c r="J14" s="70"/>
      <c r="K14" s="69"/>
    </row>
    <row r="15" spans="1:13" s="20" customFormat="1" ht="24" customHeight="1">
      <c r="A15" s="68"/>
      <c r="B15" s="68"/>
      <c r="C15" s="68"/>
      <c r="D15" s="68"/>
      <c r="E15" s="68"/>
      <c r="F15" s="69"/>
      <c r="G15" s="71"/>
      <c r="H15" s="71"/>
      <c r="I15" s="71"/>
      <c r="J15" s="70"/>
      <c r="K15" s="69"/>
    </row>
    <row r="16" spans="1:13" s="20" customFormat="1" ht="24" customHeight="1">
      <c r="A16" s="68"/>
      <c r="B16" s="68"/>
      <c r="C16" s="68"/>
      <c r="D16" s="68"/>
      <c r="E16" s="68"/>
      <c r="F16" s="69"/>
      <c r="G16" s="71"/>
      <c r="H16" s="71"/>
      <c r="I16" s="71"/>
      <c r="J16" s="70"/>
      <c r="K16" s="69"/>
    </row>
    <row r="17" spans="1:11" s="20" customFormat="1" ht="24" customHeight="1">
      <c r="A17" s="68"/>
      <c r="B17" s="68"/>
      <c r="C17" s="68"/>
      <c r="D17" s="68"/>
      <c r="E17" s="68"/>
      <c r="F17" s="69"/>
      <c r="G17" s="71"/>
      <c r="H17" s="71"/>
      <c r="I17" s="71"/>
      <c r="J17" s="70"/>
      <c r="K17" s="69"/>
    </row>
    <row r="18" spans="1:11" s="20" customFormat="1" ht="24" customHeight="1">
      <c r="A18" s="68"/>
      <c r="B18" s="68"/>
      <c r="C18" s="68"/>
      <c r="D18" s="68"/>
      <c r="E18" s="68"/>
      <c r="F18" s="69"/>
      <c r="G18" s="71"/>
      <c r="H18" s="71"/>
      <c r="I18" s="71"/>
      <c r="J18" s="70"/>
      <c r="K18" s="69"/>
    </row>
    <row r="19" spans="1:11" s="20" customFormat="1" ht="24" customHeight="1">
      <c r="A19" s="68"/>
      <c r="B19" s="68"/>
      <c r="C19" s="68"/>
      <c r="D19" s="68"/>
      <c r="E19" s="68"/>
      <c r="F19" s="69"/>
      <c r="G19" s="71"/>
      <c r="H19" s="71"/>
      <c r="I19" s="71"/>
      <c r="J19" s="70"/>
      <c r="K19" s="69"/>
    </row>
    <row r="20" spans="1:11" s="20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0"/>
      <c r="K20" s="69"/>
    </row>
    <row r="21" spans="1:11" s="20" customFormat="1" ht="24" customHeight="1">
      <c r="A21" s="68"/>
      <c r="B21" s="68"/>
      <c r="C21" s="68"/>
      <c r="D21" s="68"/>
      <c r="E21" s="68"/>
      <c r="F21" s="69"/>
      <c r="G21" s="71"/>
      <c r="H21" s="71"/>
      <c r="I21" s="71"/>
      <c r="J21" s="70"/>
      <c r="K21" s="69"/>
    </row>
    <row r="22" spans="1:11" s="20" customFormat="1" ht="24" customHeight="1">
      <c r="A22" s="68"/>
      <c r="B22" s="68"/>
      <c r="C22" s="68"/>
      <c r="D22" s="68"/>
      <c r="E22" s="68"/>
      <c r="F22" s="69"/>
      <c r="G22" s="71"/>
      <c r="H22" s="71"/>
      <c r="I22" s="71"/>
      <c r="J22" s="70"/>
      <c r="K22" s="69"/>
    </row>
    <row r="23" spans="1:11" s="20" customFormat="1" ht="24" customHeight="1">
      <c r="A23" s="68"/>
      <c r="B23" s="68"/>
      <c r="C23" s="68"/>
      <c r="D23" s="68"/>
      <c r="E23" s="68"/>
      <c r="F23" s="69"/>
      <c r="G23" s="71"/>
      <c r="H23" s="71"/>
      <c r="I23" s="71"/>
      <c r="J23" s="70"/>
      <c r="K23" s="69"/>
    </row>
    <row r="24" spans="1:11" s="20" customFormat="1" ht="24" customHeight="1">
      <c r="A24" s="68"/>
      <c r="B24" s="68"/>
      <c r="C24" s="68"/>
      <c r="D24" s="68"/>
      <c r="E24" s="68"/>
      <c r="F24" s="69"/>
      <c r="G24" s="71"/>
      <c r="H24" s="71"/>
      <c r="I24" s="71"/>
      <c r="J24" s="70"/>
      <c r="K24" s="69"/>
    </row>
    <row r="25" spans="1:11" s="20" customFormat="1" ht="24" customHeight="1">
      <c r="A25" s="68"/>
      <c r="B25" s="68"/>
      <c r="C25" s="68"/>
      <c r="D25" s="68"/>
      <c r="E25" s="68"/>
      <c r="F25" s="69"/>
      <c r="G25" s="71"/>
      <c r="H25" s="71"/>
      <c r="I25" s="71"/>
      <c r="J25" s="70"/>
      <c r="K25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8" orientation="landscape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23"/>
  <sheetViews>
    <sheetView view="pageBreakPreview" zoomScale="70" zoomScaleNormal="70" zoomScaleSheetLayoutView="70" workbookViewId="0">
      <pane ySplit="5" topLeftCell="A6" activePane="bottomLeft" state="frozen"/>
      <selection pane="bottomLeft" activeCell="A4" sqref="A4:A5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6.42578125" style="72" customWidth="1"/>
    <col min="7" max="7" width="12.42578125" style="73" bestFit="1" customWidth="1"/>
    <col min="8" max="8" width="10.85546875" style="73" bestFit="1" customWidth="1"/>
    <col min="9" max="9" width="9.7109375" style="73" customWidth="1"/>
    <col min="10" max="10" width="12" style="73" customWidth="1"/>
    <col min="11" max="11" width="25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</f>
        <v>853450</v>
      </c>
      <c r="H6" s="35">
        <f t="shared" ref="H6:J6" si="0">H7+H8+H9+H10</f>
        <v>0</v>
      </c>
      <c r="I6" s="35">
        <f t="shared" si="0"/>
        <v>0</v>
      </c>
      <c r="J6" s="35">
        <f t="shared" si="0"/>
        <v>853450</v>
      </c>
      <c r="K6" s="36"/>
      <c r="M6" s="32"/>
    </row>
    <row r="7" spans="1:13" s="23" customFormat="1" ht="18.75">
      <c r="A7" s="21">
        <v>2</v>
      </c>
      <c r="B7" s="21" t="s">
        <v>18</v>
      </c>
      <c r="C7" s="21" t="s">
        <v>22</v>
      </c>
      <c r="D7" s="21" t="s">
        <v>23</v>
      </c>
      <c r="E7" s="21" t="s">
        <v>89</v>
      </c>
      <c r="F7" s="18" t="s">
        <v>135</v>
      </c>
      <c r="G7" s="19">
        <v>75850</v>
      </c>
      <c r="H7" s="19"/>
      <c r="I7" s="19"/>
      <c r="J7" s="19">
        <f>SUM(G7:I7)</f>
        <v>75850</v>
      </c>
      <c r="K7" s="38"/>
    </row>
    <row r="8" spans="1:13" s="23" customFormat="1" ht="23.45" customHeight="1">
      <c r="A8" s="21">
        <v>5</v>
      </c>
      <c r="B8" s="21" t="s">
        <v>53</v>
      </c>
      <c r="C8" s="21" t="s">
        <v>52</v>
      </c>
      <c r="D8" s="21" t="s">
        <v>54</v>
      </c>
      <c r="E8" s="21" t="s">
        <v>89</v>
      </c>
      <c r="F8" s="18" t="s">
        <v>188</v>
      </c>
      <c r="G8" s="19">
        <v>148100</v>
      </c>
      <c r="H8" s="19"/>
      <c r="I8" s="19"/>
      <c r="J8" s="19">
        <f>SUM(G8:I8)</f>
        <v>148100</v>
      </c>
      <c r="K8" s="26"/>
    </row>
    <row r="9" spans="1:13" s="23" customFormat="1" ht="18.75">
      <c r="A9" s="28">
        <v>6</v>
      </c>
      <c r="B9" s="28" t="s">
        <v>53</v>
      </c>
      <c r="C9" s="28" t="s">
        <v>62</v>
      </c>
      <c r="D9" s="28" t="s">
        <v>105</v>
      </c>
      <c r="E9" s="28" t="s">
        <v>89</v>
      </c>
      <c r="F9" s="61" t="s">
        <v>203</v>
      </c>
      <c r="G9" s="19">
        <v>372400</v>
      </c>
      <c r="H9" s="19"/>
      <c r="I9" s="19"/>
      <c r="J9" s="19">
        <f>SUM(G9:I9)</f>
        <v>372400</v>
      </c>
      <c r="K9" s="26"/>
    </row>
    <row r="10" spans="1:13" s="23" customFormat="1" ht="19.149999999999999" customHeight="1">
      <c r="A10" s="21">
        <v>8</v>
      </c>
      <c r="B10" s="21" t="s">
        <v>70</v>
      </c>
      <c r="C10" s="21" t="s">
        <v>74</v>
      </c>
      <c r="D10" s="21" t="s">
        <v>111</v>
      </c>
      <c r="E10" s="54" t="s">
        <v>89</v>
      </c>
      <c r="F10" s="18" t="s">
        <v>222</v>
      </c>
      <c r="G10" s="19">
        <v>257100</v>
      </c>
      <c r="H10" s="19"/>
      <c r="I10" s="19"/>
      <c r="J10" s="19">
        <f t="shared" ref="J10" si="1">SUM(G10:I10)</f>
        <v>257100</v>
      </c>
      <c r="K10" s="26"/>
    </row>
    <row r="11" spans="1:13" s="20" customFormat="1" ht="24" customHeight="1">
      <c r="A11" s="68"/>
      <c r="B11" s="68"/>
      <c r="C11" s="68"/>
      <c r="D11" s="68"/>
      <c r="E11" s="68"/>
      <c r="F11" s="69"/>
      <c r="G11" s="71"/>
      <c r="H11" s="71"/>
      <c r="I11" s="71"/>
      <c r="J11" s="71"/>
      <c r="K11" s="69"/>
    </row>
    <row r="12" spans="1:13" s="20" customFormat="1" ht="24" customHeight="1">
      <c r="A12" s="68"/>
      <c r="B12" s="68"/>
      <c r="C12" s="68"/>
      <c r="D12" s="68"/>
      <c r="E12" s="68"/>
      <c r="F12" s="69"/>
      <c r="G12" s="71"/>
      <c r="H12" s="71"/>
      <c r="I12" s="71"/>
      <c r="J12" s="70"/>
      <c r="K12" s="69"/>
    </row>
    <row r="13" spans="1:13" s="20" customFormat="1" ht="24" customHeight="1">
      <c r="A13" s="68"/>
      <c r="B13" s="68"/>
      <c r="C13" s="68"/>
      <c r="D13" s="68"/>
      <c r="E13" s="68"/>
      <c r="F13" s="69"/>
      <c r="G13" s="71"/>
      <c r="H13" s="71"/>
      <c r="I13" s="71"/>
      <c r="J13" s="70"/>
      <c r="K13" s="69"/>
    </row>
    <row r="14" spans="1:13" s="20" customFormat="1" ht="24" customHeight="1">
      <c r="A14" s="68"/>
      <c r="B14" s="68"/>
      <c r="C14" s="68"/>
      <c r="D14" s="68"/>
      <c r="E14" s="68"/>
      <c r="F14" s="69"/>
      <c r="G14" s="71"/>
      <c r="H14" s="71"/>
      <c r="I14" s="71"/>
      <c r="J14" s="70"/>
      <c r="K14" s="69"/>
    </row>
    <row r="15" spans="1:13" s="20" customFormat="1" ht="24" customHeight="1">
      <c r="A15" s="68"/>
      <c r="B15" s="68"/>
      <c r="C15" s="68"/>
      <c r="D15" s="68"/>
      <c r="E15" s="68"/>
      <c r="F15" s="69"/>
      <c r="G15" s="71"/>
      <c r="H15" s="71"/>
      <c r="I15" s="71"/>
      <c r="J15" s="70"/>
      <c r="K15" s="69"/>
    </row>
    <row r="16" spans="1:13" s="20" customFormat="1" ht="24" customHeight="1">
      <c r="A16" s="68"/>
      <c r="B16" s="68"/>
      <c r="C16" s="68"/>
      <c r="D16" s="68"/>
      <c r="E16" s="68"/>
      <c r="F16" s="69"/>
      <c r="G16" s="71"/>
      <c r="H16" s="71"/>
      <c r="I16" s="71"/>
      <c r="J16" s="70"/>
      <c r="K16" s="69"/>
    </row>
    <row r="17" spans="1:11" s="20" customFormat="1" ht="24" customHeight="1">
      <c r="A17" s="68"/>
      <c r="B17" s="68"/>
      <c r="C17" s="68"/>
      <c r="D17" s="68"/>
      <c r="E17" s="68"/>
      <c r="F17" s="69"/>
      <c r="G17" s="71"/>
      <c r="H17" s="71"/>
      <c r="I17" s="71"/>
      <c r="J17" s="70"/>
      <c r="K17" s="69"/>
    </row>
    <row r="18" spans="1:11" s="20" customFormat="1" ht="24" customHeight="1">
      <c r="A18" s="68"/>
      <c r="B18" s="68"/>
      <c r="C18" s="68"/>
      <c r="D18" s="68"/>
      <c r="E18" s="68"/>
      <c r="F18" s="69"/>
      <c r="G18" s="71"/>
      <c r="H18" s="71"/>
      <c r="I18" s="71"/>
      <c r="J18" s="70"/>
      <c r="K18" s="69"/>
    </row>
    <row r="19" spans="1:11" s="20" customFormat="1" ht="24" customHeight="1">
      <c r="A19" s="68"/>
      <c r="B19" s="68"/>
      <c r="C19" s="68"/>
      <c r="D19" s="68"/>
      <c r="E19" s="68"/>
      <c r="F19" s="69"/>
      <c r="G19" s="71"/>
      <c r="H19" s="71"/>
      <c r="I19" s="71"/>
      <c r="J19" s="70"/>
      <c r="K19" s="69"/>
    </row>
    <row r="20" spans="1:11" s="20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0"/>
      <c r="K20" s="69"/>
    </row>
    <row r="21" spans="1:11" s="20" customFormat="1" ht="24" customHeight="1">
      <c r="A21" s="68"/>
      <c r="B21" s="68"/>
      <c r="C21" s="68"/>
      <c r="D21" s="68"/>
      <c r="E21" s="68"/>
      <c r="F21" s="69"/>
      <c r="G21" s="71"/>
      <c r="H21" s="71"/>
      <c r="I21" s="71"/>
      <c r="J21" s="70"/>
      <c r="K21" s="69"/>
    </row>
    <row r="22" spans="1:11" s="20" customFormat="1" ht="24" customHeight="1">
      <c r="A22" s="68"/>
      <c r="B22" s="68"/>
      <c r="C22" s="68"/>
      <c r="D22" s="68"/>
      <c r="E22" s="68"/>
      <c r="F22" s="69"/>
      <c r="G22" s="71"/>
      <c r="H22" s="71"/>
      <c r="I22" s="71"/>
      <c r="J22" s="70"/>
      <c r="K22" s="69"/>
    </row>
    <row r="23" spans="1:11" s="20" customFormat="1" ht="24" customHeight="1">
      <c r="A23" s="68"/>
      <c r="B23" s="68"/>
      <c r="C23" s="68"/>
      <c r="D23" s="68"/>
      <c r="E23" s="68"/>
      <c r="F23" s="69"/>
      <c r="G23" s="71"/>
      <c r="H23" s="71"/>
      <c r="I23" s="71"/>
      <c r="J23" s="70"/>
      <c r="K23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8" orientation="landscape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2"/>
  <sheetViews>
    <sheetView view="pageBreakPreview" zoomScale="70" zoomScaleNormal="70" zoomScaleSheetLayoutView="70" workbookViewId="0">
      <pane ySplit="5" topLeftCell="A6" activePane="bottomLeft" state="frozen"/>
      <selection pane="bottomLeft" activeCell="A4" sqref="A4:A5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68.5703125" style="72" bestFit="1" customWidth="1"/>
    <col min="7" max="7" width="12.42578125" style="73" bestFit="1" customWidth="1"/>
    <col min="8" max="8" width="12.42578125" style="73" customWidth="1"/>
    <col min="9" max="9" width="10.140625" style="73" customWidth="1"/>
    <col min="10" max="10" width="12.7109375" style="73" customWidth="1"/>
    <col min="11" max="11" width="25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G7+G8+G9+G10+G11+G12+G13+G14+G15+G16+G17+G18+G19</f>
        <v>23522820</v>
      </c>
      <c r="H6" s="35">
        <f t="shared" ref="H6:J6" si="0">H7+H8+H9+H10+H11+H12+H13+H14+H15+H16+H17+H18+H19</f>
        <v>3073700</v>
      </c>
      <c r="I6" s="35">
        <f t="shared" si="0"/>
        <v>0</v>
      </c>
      <c r="J6" s="35">
        <f t="shared" si="0"/>
        <v>26596520</v>
      </c>
      <c r="K6" s="36"/>
      <c r="M6" s="32"/>
    </row>
    <row r="7" spans="1:13" s="23" customFormat="1" ht="18.75">
      <c r="A7" s="74">
        <v>1</v>
      </c>
      <c r="B7" s="74" t="s">
        <v>13</v>
      </c>
      <c r="C7" s="74" t="s">
        <v>14</v>
      </c>
      <c r="D7" s="74" t="s">
        <v>81</v>
      </c>
      <c r="E7" s="41" t="s">
        <v>84</v>
      </c>
      <c r="F7" s="26" t="s">
        <v>119</v>
      </c>
      <c r="G7" s="19">
        <v>357220</v>
      </c>
      <c r="H7" s="43"/>
      <c r="I7" s="19"/>
      <c r="J7" s="44">
        <f>SUM(G7:I7)</f>
        <v>357220</v>
      </c>
      <c r="K7" s="45"/>
    </row>
    <row r="8" spans="1:13" s="23" customFormat="1" ht="18.75">
      <c r="A8" s="41"/>
      <c r="B8" s="41"/>
      <c r="C8" s="41"/>
      <c r="D8" s="41"/>
      <c r="E8" s="41" t="s">
        <v>84</v>
      </c>
      <c r="F8" s="26" t="s">
        <v>120</v>
      </c>
      <c r="G8" s="19">
        <v>261000</v>
      </c>
      <c r="H8" s="43"/>
      <c r="I8" s="19"/>
      <c r="J8" s="44">
        <f t="shared" ref="J8" si="1">SUM(G8:I8)</f>
        <v>261000</v>
      </c>
      <c r="K8" s="46"/>
    </row>
    <row r="9" spans="1:13" s="23" customFormat="1" ht="37.5">
      <c r="A9" s="21">
        <v>1</v>
      </c>
      <c r="B9" s="21" t="s">
        <v>13</v>
      </c>
      <c r="C9" s="21" t="s">
        <v>14</v>
      </c>
      <c r="D9" s="21" t="s">
        <v>16</v>
      </c>
      <c r="E9" s="21" t="s">
        <v>84</v>
      </c>
      <c r="F9" s="18" t="s">
        <v>125</v>
      </c>
      <c r="G9" s="19">
        <v>1252500</v>
      </c>
      <c r="H9" s="19"/>
      <c r="I9" s="19"/>
      <c r="J9" s="19">
        <f t="shared" ref="J9" si="2">SUM(G9:I9)</f>
        <v>1252500</v>
      </c>
      <c r="K9" s="37"/>
    </row>
    <row r="10" spans="1:13" s="23" customFormat="1" ht="18.75">
      <c r="A10" s="21">
        <v>3</v>
      </c>
      <c r="B10" s="21" t="s">
        <v>28</v>
      </c>
      <c r="C10" s="21" t="s">
        <v>33</v>
      </c>
      <c r="D10" s="21" t="s">
        <v>34</v>
      </c>
      <c r="E10" s="21" t="s">
        <v>84</v>
      </c>
      <c r="F10" s="18" t="s">
        <v>152</v>
      </c>
      <c r="G10" s="19"/>
      <c r="H10" s="44">
        <v>1248400</v>
      </c>
      <c r="I10" s="44"/>
      <c r="J10" s="19">
        <f t="shared" ref="J10:J15" si="3">SUM(G10:I10)</f>
        <v>1248400</v>
      </c>
      <c r="K10" s="55"/>
    </row>
    <row r="11" spans="1:13" s="23" customFormat="1" ht="37.5">
      <c r="A11" s="21">
        <v>3</v>
      </c>
      <c r="B11" s="21" t="s">
        <v>28</v>
      </c>
      <c r="C11" s="21" t="s">
        <v>33</v>
      </c>
      <c r="D11" s="21" t="s">
        <v>35</v>
      </c>
      <c r="E11" s="21" t="s">
        <v>84</v>
      </c>
      <c r="F11" s="18" t="s">
        <v>153</v>
      </c>
      <c r="G11" s="19"/>
      <c r="H11" s="19">
        <v>193940</v>
      </c>
      <c r="I11" s="19"/>
      <c r="J11" s="19">
        <f t="shared" si="3"/>
        <v>193940</v>
      </c>
      <c r="K11" s="26"/>
    </row>
    <row r="12" spans="1:13" s="23" customFormat="1" ht="18.75">
      <c r="A12" s="21">
        <v>3</v>
      </c>
      <c r="B12" s="21" t="s">
        <v>28</v>
      </c>
      <c r="C12" s="21" t="s">
        <v>33</v>
      </c>
      <c r="D12" s="21" t="s">
        <v>37</v>
      </c>
      <c r="E12" s="21" t="s">
        <v>84</v>
      </c>
      <c r="F12" s="18" t="s">
        <v>152</v>
      </c>
      <c r="G12" s="19"/>
      <c r="H12" s="19">
        <v>1631360</v>
      </c>
      <c r="I12" s="19"/>
      <c r="J12" s="19">
        <f t="shared" si="3"/>
        <v>1631360</v>
      </c>
      <c r="K12" s="26"/>
    </row>
    <row r="13" spans="1:13" s="23" customFormat="1" ht="18.75">
      <c r="A13" s="21">
        <v>4</v>
      </c>
      <c r="B13" s="21" t="s">
        <v>28</v>
      </c>
      <c r="C13" s="21" t="s">
        <v>40</v>
      </c>
      <c r="D13" s="21" t="s">
        <v>46</v>
      </c>
      <c r="E13" s="21" t="s">
        <v>84</v>
      </c>
      <c r="F13" s="26" t="s">
        <v>176</v>
      </c>
      <c r="G13" s="19">
        <v>2009000</v>
      </c>
      <c r="H13" s="19"/>
      <c r="I13" s="19"/>
      <c r="J13" s="19">
        <f t="shared" si="3"/>
        <v>2009000</v>
      </c>
      <c r="K13" s="26"/>
    </row>
    <row r="14" spans="1:13" s="23" customFormat="1" ht="18.75">
      <c r="A14" s="21">
        <v>4</v>
      </c>
      <c r="B14" s="21" t="s">
        <v>28</v>
      </c>
      <c r="C14" s="21" t="s">
        <v>44</v>
      </c>
      <c r="D14" s="21" t="s">
        <v>48</v>
      </c>
      <c r="E14" s="21" t="s">
        <v>84</v>
      </c>
      <c r="F14" s="26" t="s">
        <v>179</v>
      </c>
      <c r="G14" s="19">
        <v>3824900</v>
      </c>
      <c r="H14" s="19"/>
      <c r="I14" s="19"/>
      <c r="J14" s="19">
        <f t="shared" si="3"/>
        <v>3824900</v>
      </c>
      <c r="K14" s="26"/>
    </row>
    <row r="15" spans="1:13" s="23" customFormat="1" ht="18.75">
      <c r="A15" s="21">
        <v>4</v>
      </c>
      <c r="B15" s="21" t="s">
        <v>28</v>
      </c>
      <c r="C15" s="21" t="s">
        <v>44</v>
      </c>
      <c r="D15" s="21" t="s">
        <v>49</v>
      </c>
      <c r="E15" s="21" t="s">
        <v>84</v>
      </c>
      <c r="F15" s="18" t="s">
        <v>181</v>
      </c>
      <c r="G15" s="19">
        <v>3463600</v>
      </c>
      <c r="H15" s="19"/>
      <c r="I15" s="19"/>
      <c r="J15" s="19">
        <f t="shared" si="3"/>
        <v>3463600</v>
      </c>
      <c r="K15" s="26"/>
    </row>
    <row r="16" spans="1:13" s="23" customFormat="1" ht="18.75">
      <c r="A16" s="21">
        <v>4</v>
      </c>
      <c r="B16" s="21" t="s">
        <v>28</v>
      </c>
      <c r="C16" s="21" t="s">
        <v>38</v>
      </c>
      <c r="D16" s="21" t="s">
        <v>50</v>
      </c>
      <c r="E16" s="21" t="s">
        <v>84</v>
      </c>
      <c r="F16" s="18" t="s">
        <v>183</v>
      </c>
      <c r="G16" s="19">
        <v>3719500</v>
      </c>
      <c r="H16" s="19"/>
      <c r="I16" s="19"/>
      <c r="J16" s="19">
        <f t="shared" ref="J16" si="4">SUM(G16:I16)</f>
        <v>3719500</v>
      </c>
      <c r="K16" s="26"/>
    </row>
    <row r="17" spans="1:11" s="23" customFormat="1" ht="18.75">
      <c r="A17" s="21">
        <v>4</v>
      </c>
      <c r="B17" s="21" t="s">
        <v>28</v>
      </c>
      <c r="C17" s="21" t="s">
        <v>40</v>
      </c>
      <c r="D17" s="21" t="s">
        <v>51</v>
      </c>
      <c r="E17" s="21" t="s">
        <v>84</v>
      </c>
      <c r="F17" s="26" t="s">
        <v>187</v>
      </c>
      <c r="G17" s="19">
        <v>7407700</v>
      </c>
      <c r="H17" s="19"/>
      <c r="I17" s="19"/>
      <c r="J17" s="19">
        <f>SUM(G17:I17)</f>
        <v>7407700</v>
      </c>
      <c r="K17" s="26"/>
    </row>
    <row r="18" spans="1:11" s="23" customFormat="1" ht="37.5">
      <c r="A18" s="21">
        <v>5</v>
      </c>
      <c r="B18" s="21" t="s">
        <v>53</v>
      </c>
      <c r="C18" s="21" t="s">
        <v>58</v>
      </c>
      <c r="D18" s="21" t="s">
        <v>60</v>
      </c>
      <c r="E18" s="21" t="s">
        <v>84</v>
      </c>
      <c r="F18" s="18" t="s">
        <v>199</v>
      </c>
      <c r="G18" s="19">
        <v>1113000</v>
      </c>
      <c r="H18" s="19"/>
      <c r="I18" s="19"/>
      <c r="J18" s="19">
        <f t="shared" ref="J18" si="5">SUM(G18:I18)</f>
        <v>1113000</v>
      </c>
      <c r="K18" s="26"/>
    </row>
    <row r="19" spans="1:11" s="23" customFormat="1" ht="75">
      <c r="A19" s="28">
        <v>6</v>
      </c>
      <c r="B19" s="28" t="s">
        <v>53</v>
      </c>
      <c r="C19" s="28" t="s">
        <v>61</v>
      </c>
      <c r="D19" s="28" t="s">
        <v>104</v>
      </c>
      <c r="E19" s="65" t="s">
        <v>84</v>
      </c>
      <c r="F19" s="61" t="s">
        <v>202</v>
      </c>
      <c r="G19" s="19">
        <v>114400</v>
      </c>
      <c r="H19" s="19"/>
      <c r="I19" s="19"/>
      <c r="J19" s="19">
        <f>SUM(G19:I19)</f>
        <v>114400</v>
      </c>
      <c r="K19" s="26"/>
    </row>
    <row r="20" spans="1:11" s="20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1"/>
      <c r="K20" s="69"/>
    </row>
    <row r="21" spans="1:11" s="20" customFormat="1" ht="24" customHeight="1">
      <c r="A21" s="68"/>
      <c r="B21" s="68"/>
      <c r="C21" s="68"/>
      <c r="D21" s="68"/>
      <c r="E21" s="68"/>
      <c r="F21" s="69"/>
      <c r="G21" s="71"/>
      <c r="H21" s="71"/>
      <c r="I21" s="71"/>
      <c r="J21" s="70"/>
      <c r="K21" s="69"/>
    </row>
    <row r="22" spans="1:11" s="20" customFormat="1" ht="24" customHeight="1">
      <c r="A22" s="68"/>
      <c r="B22" s="68"/>
      <c r="C22" s="68"/>
      <c r="D22" s="68"/>
      <c r="E22" s="68"/>
      <c r="F22" s="69"/>
      <c r="G22" s="71"/>
      <c r="H22" s="71"/>
      <c r="I22" s="71"/>
      <c r="J22" s="70"/>
      <c r="K22" s="69"/>
    </row>
    <row r="23" spans="1:11" s="20" customFormat="1" ht="24" customHeight="1">
      <c r="A23" s="68"/>
      <c r="B23" s="68"/>
      <c r="C23" s="68"/>
      <c r="D23" s="68"/>
      <c r="E23" s="68"/>
      <c r="F23" s="69"/>
      <c r="G23" s="71"/>
      <c r="H23" s="71"/>
      <c r="I23" s="71"/>
      <c r="J23" s="70"/>
      <c r="K23" s="69"/>
    </row>
    <row r="24" spans="1:11" s="20" customFormat="1" ht="24" customHeight="1">
      <c r="A24" s="68"/>
      <c r="B24" s="68"/>
      <c r="C24" s="68"/>
      <c r="D24" s="68"/>
      <c r="E24" s="68"/>
      <c r="F24" s="69"/>
      <c r="G24" s="71"/>
      <c r="H24" s="71"/>
      <c r="I24" s="71"/>
      <c r="J24" s="70"/>
      <c r="K24" s="69"/>
    </row>
    <row r="25" spans="1:11" s="20" customFormat="1" ht="24" customHeight="1">
      <c r="A25" s="68"/>
      <c r="B25" s="68"/>
      <c r="C25" s="68"/>
      <c r="D25" s="68"/>
      <c r="E25" s="68"/>
      <c r="F25" s="69"/>
      <c r="G25" s="71"/>
      <c r="H25" s="71"/>
      <c r="I25" s="71"/>
      <c r="J25" s="70"/>
      <c r="K25" s="69"/>
    </row>
    <row r="26" spans="1:11" s="20" customFormat="1" ht="24" customHeight="1">
      <c r="A26" s="68"/>
      <c r="B26" s="68"/>
      <c r="C26" s="68"/>
      <c r="D26" s="68"/>
      <c r="E26" s="68"/>
      <c r="F26" s="69"/>
      <c r="G26" s="71"/>
      <c r="H26" s="71"/>
      <c r="I26" s="71"/>
      <c r="J26" s="70"/>
      <c r="K26" s="69"/>
    </row>
    <row r="27" spans="1:11" s="20" customFormat="1" ht="24" customHeight="1">
      <c r="A27" s="68"/>
      <c r="B27" s="68"/>
      <c r="C27" s="68"/>
      <c r="D27" s="68"/>
      <c r="E27" s="68"/>
      <c r="F27" s="69"/>
      <c r="G27" s="71"/>
      <c r="H27" s="71"/>
      <c r="I27" s="71"/>
      <c r="J27" s="70"/>
      <c r="K27" s="69"/>
    </row>
    <row r="28" spans="1:11" s="20" customFormat="1" ht="24" customHeight="1">
      <c r="A28" s="68"/>
      <c r="B28" s="68"/>
      <c r="C28" s="68"/>
      <c r="D28" s="68"/>
      <c r="E28" s="68"/>
      <c r="F28" s="69"/>
      <c r="G28" s="71"/>
      <c r="H28" s="71"/>
      <c r="I28" s="71"/>
      <c r="J28" s="70"/>
      <c r="K28" s="69"/>
    </row>
    <row r="29" spans="1:11" s="20" customFormat="1" ht="24" customHeight="1">
      <c r="A29" s="68"/>
      <c r="B29" s="68"/>
      <c r="C29" s="68"/>
      <c r="D29" s="68"/>
      <c r="E29" s="68"/>
      <c r="F29" s="69"/>
      <c r="G29" s="71"/>
      <c r="H29" s="71"/>
      <c r="I29" s="71"/>
      <c r="J29" s="70"/>
      <c r="K29" s="69"/>
    </row>
    <row r="30" spans="1:11" s="20" customFormat="1" ht="24" customHeight="1">
      <c r="A30" s="68"/>
      <c r="B30" s="68"/>
      <c r="C30" s="68"/>
      <c r="D30" s="68"/>
      <c r="E30" s="68"/>
      <c r="F30" s="69"/>
      <c r="G30" s="71"/>
      <c r="H30" s="71"/>
      <c r="I30" s="71"/>
      <c r="J30" s="70"/>
      <c r="K30" s="69"/>
    </row>
    <row r="31" spans="1:11" s="20" customFormat="1" ht="24" customHeight="1">
      <c r="A31" s="68"/>
      <c r="B31" s="68"/>
      <c r="C31" s="68"/>
      <c r="D31" s="68"/>
      <c r="E31" s="68"/>
      <c r="F31" s="69"/>
      <c r="G31" s="71"/>
      <c r="H31" s="71"/>
      <c r="I31" s="71"/>
      <c r="J31" s="70"/>
      <c r="K31" s="69"/>
    </row>
    <row r="32" spans="1:11" s="20" customFormat="1" ht="24" customHeight="1">
      <c r="A32" s="68"/>
      <c r="B32" s="68"/>
      <c r="C32" s="68"/>
      <c r="D32" s="68"/>
      <c r="E32" s="68"/>
      <c r="F32" s="69"/>
      <c r="G32" s="71"/>
      <c r="H32" s="71"/>
      <c r="I32" s="71"/>
      <c r="J32" s="70"/>
      <c r="K32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60" orientation="landscape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view="pageBreakPreview" zoomScale="70" zoomScaleNormal="70" zoomScaleSheetLayoutView="70" workbookViewId="0">
      <pane ySplit="5" topLeftCell="A6" activePane="bottomLeft" state="frozen"/>
      <selection pane="bottomLeft" activeCell="B4" sqref="B4:B5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9.7109375" style="72" customWidth="1"/>
    <col min="7" max="7" width="12.42578125" style="73" bestFit="1" customWidth="1"/>
    <col min="8" max="8" width="12.7109375" style="73" customWidth="1"/>
    <col min="9" max="9" width="9.7109375" style="73" customWidth="1"/>
    <col min="10" max="10" width="12.140625" style="73" customWidth="1"/>
    <col min="11" max="11" width="25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</f>
        <v>2066700</v>
      </c>
      <c r="H6" s="35">
        <f t="shared" ref="H6:J6" si="0">H7+H8</f>
        <v>0</v>
      </c>
      <c r="I6" s="35">
        <f t="shared" si="0"/>
        <v>0</v>
      </c>
      <c r="J6" s="35">
        <f t="shared" si="0"/>
        <v>2066700</v>
      </c>
      <c r="K6" s="36"/>
      <c r="M6" s="32"/>
    </row>
    <row r="7" spans="1:13" s="23" customFormat="1" ht="37.5">
      <c r="A7" s="21">
        <v>4</v>
      </c>
      <c r="B7" s="21" t="s">
        <v>28</v>
      </c>
      <c r="C7" s="21" t="s">
        <v>40</v>
      </c>
      <c r="D7" s="21" t="s">
        <v>41</v>
      </c>
      <c r="E7" s="21" t="s">
        <v>162</v>
      </c>
      <c r="F7" s="18" t="s">
        <v>163</v>
      </c>
      <c r="G7" s="19">
        <v>1843500</v>
      </c>
      <c r="H7" s="19"/>
      <c r="I7" s="19"/>
      <c r="J7" s="19">
        <f>SUM(G7:I7)</f>
        <v>1843500</v>
      </c>
      <c r="K7" s="26"/>
    </row>
    <row r="8" spans="1:13" s="23" customFormat="1" ht="42.6" customHeight="1">
      <c r="A8" s="21">
        <v>8</v>
      </c>
      <c r="B8" s="21" t="s">
        <v>70</v>
      </c>
      <c r="C8" s="21" t="s">
        <v>74</v>
      </c>
      <c r="D8" s="21" t="s">
        <v>111</v>
      </c>
      <c r="E8" s="54" t="s">
        <v>162</v>
      </c>
      <c r="F8" s="18" t="s">
        <v>244</v>
      </c>
      <c r="G8" s="19">
        <v>223200</v>
      </c>
      <c r="H8" s="19"/>
      <c r="I8" s="19"/>
      <c r="J8" s="19">
        <f t="shared" ref="J8" si="1">SUM(G8:I8)</f>
        <v>223200</v>
      </c>
      <c r="K8" s="26"/>
    </row>
    <row r="9" spans="1:13" s="29" customFormat="1" ht="24" customHeight="1">
      <c r="A9" s="68"/>
      <c r="B9" s="68"/>
      <c r="C9" s="68"/>
      <c r="D9" s="68"/>
      <c r="E9" s="68"/>
      <c r="F9" s="69"/>
      <c r="G9" s="71"/>
      <c r="H9" s="71"/>
      <c r="I9" s="71"/>
      <c r="J9" s="71"/>
      <c r="K9" s="69"/>
    </row>
    <row r="10" spans="1:13" s="29" customFormat="1" ht="24" customHeight="1">
      <c r="A10" s="68"/>
      <c r="B10" s="68"/>
      <c r="C10" s="68"/>
      <c r="D10" s="68"/>
      <c r="E10" s="68"/>
      <c r="F10" s="69"/>
      <c r="G10" s="71"/>
      <c r="H10" s="71"/>
      <c r="I10" s="71"/>
      <c r="J10" s="71"/>
      <c r="K10" s="69"/>
    </row>
    <row r="11" spans="1:13" s="29" customFormat="1" ht="24" customHeight="1">
      <c r="A11" s="68"/>
      <c r="B11" s="68"/>
      <c r="C11" s="68"/>
      <c r="D11" s="68"/>
      <c r="E11" s="68"/>
      <c r="F11" s="69"/>
      <c r="G11" s="71"/>
      <c r="H11" s="71"/>
      <c r="I11" s="71"/>
      <c r="J11" s="70"/>
      <c r="K11" s="69"/>
    </row>
    <row r="12" spans="1:13" s="29" customFormat="1" ht="24" customHeight="1">
      <c r="A12" s="68"/>
      <c r="B12" s="68"/>
      <c r="C12" s="68"/>
      <c r="D12" s="68"/>
      <c r="E12" s="68"/>
      <c r="F12" s="69"/>
      <c r="G12" s="71"/>
      <c r="H12" s="71"/>
      <c r="I12" s="71"/>
      <c r="J12" s="70"/>
      <c r="K12" s="69"/>
    </row>
    <row r="13" spans="1:13" s="29" customFormat="1" ht="24" customHeight="1">
      <c r="A13" s="68"/>
      <c r="B13" s="68"/>
      <c r="C13" s="68"/>
      <c r="D13" s="68"/>
      <c r="E13" s="68"/>
      <c r="F13" s="69"/>
      <c r="G13" s="71"/>
      <c r="H13" s="71"/>
      <c r="I13" s="71"/>
      <c r="J13" s="70"/>
      <c r="K13" s="69"/>
    </row>
    <row r="14" spans="1:13" s="29" customFormat="1" ht="24" customHeight="1">
      <c r="A14" s="68"/>
      <c r="B14" s="68"/>
      <c r="C14" s="68"/>
      <c r="D14" s="68"/>
      <c r="E14" s="68"/>
      <c r="F14" s="69"/>
      <c r="G14" s="71"/>
      <c r="H14" s="71"/>
      <c r="I14" s="71"/>
      <c r="J14" s="70"/>
      <c r="K14" s="69"/>
    </row>
    <row r="15" spans="1:13" s="29" customFormat="1" ht="24" customHeight="1">
      <c r="A15" s="68"/>
      <c r="B15" s="68"/>
      <c r="C15" s="68"/>
      <c r="D15" s="68"/>
      <c r="E15" s="68"/>
      <c r="F15" s="69"/>
      <c r="G15" s="71"/>
      <c r="H15" s="71"/>
      <c r="I15" s="71"/>
      <c r="J15" s="70"/>
      <c r="K15" s="69"/>
    </row>
    <row r="16" spans="1:13" s="29" customFormat="1" ht="24" customHeight="1">
      <c r="A16" s="68"/>
      <c r="B16" s="68"/>
      <c r="C16" s="68"/>
      <c r="D16" s="68"/>
      <c r="E16" s="68"/>
      <c r="F16" s="69"/>
      <c r="G16" s="71"/>
      <c r="H16" s="71"/>
      <c r="I16" s="71"/>
      <c r="J16" s="70"/>
      <c r="K16" s="69"/>
    </row>
    <row r="17" spans="1:11" s="29" customFormat="1" ht="24" customHeight="1">
      <c r="A17" s="68"/>
      <c r="B17" s="68"/>
      <c r="C17" s="68"/>
      <c r="D17" s="68"/>
      <c r="E17" s="68"/>
      <c r="F17" s="69"/>
      <c r="G17" s="71"/>
      <c r="H17" s="71"/>
      <c r="I17" s="71"/>
      <c r="J17" s="70"/>
      <c r="K17" s="69"/>
    </row>
    <row r="18" spans="1:11" s="29" customFormat="1" ht="24" customHeight="1">
      <c r="A18" s="68"/>
      <c r="B18" s="68"/>
      <c r="C18" s="68"/>
      <c r="D18" s="68"/>
      <c r="E18" s="68"/>
      <c r="F18" s="69"/>
      <c r="G18" s="71"/>
      <c r="H18" s="71"/>
      <c r="I18" s="71"/>
      <c r="J18" s="70"/>
      <c r="K18" s="69"/>
    </row>
    <row r="19" spans="1:11" s="29" customFormat="1" ht="24" customHeight="1">
      <c r="A19" s="68"/>
      <c r="B19" s="68"/>
      <c r="C19" s="68"/>
      <c r="D19" s="68"/>
      <c r="E19" s="68"/>
      <c r="F19" s="69"/>
      <c r="G19" s="71"/>
      <c r="H19" s="71"/>
      <c r="I19" s="71"/>
      <c r="J19" s="70"/>
      <c r="K19" s="69"/>
    </row>
    <row r="20" spans="1:11" s="29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0"/>
      <c r="K20" s="69"/>
    </row>
    <row r="21" spans="1:11" s="29" customFormat="1" ht="24" customHeight="1">
      <c r="A21" s="68"/>
      <c r="B21" s="68"/>
      <c r="C21" s="68"/>
      <c r="D21" s="68"/>
      <c r="E21" s="68"/>
      <c r="F21" s="69"/>
      <c r="G21" s="71"/>
      <c r="H21" s="71"/>
      <c r="I21" s="71"/>
      <c r="J21" s="70"/>
      <c r="K21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8" orientation="landscape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32"/>
  <sheetViews>
    <sheetView view="pageBreakPreview" zoomScale="70" zoomScaleNormal="70" zoomScaleSheetLayoutView="70" workbookViewId="0">
      <pane ySplit="5" topLeftCell="A6" activePane="bottomLeft" state="frozen"/>
      <selection pane="bottomLeft" sqref="A1:K1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64.5703125" style="72" bestFit="1" customWidth="1"/>
    <col min="7" max="7" width="12.42578125" style="73" bestFit="1" customWidth="1"/>
    <col min="8" max="8" width="12" style="73" customWidth="1"/>
    <col min="9" max="9" width="9.7109375" style="73" customWidth="1"/>
    <col min="10" max="10" width="11.28515625" style="73" customWidth="1"/>
    <col min="11" max="11" width="31.4257812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G7+G8+G9+G10+G11+G12+G13+G14+G15+G16+G18+G17+G19</f>
        <v>6738275</v>
      </c>
      <c r="H6" s="35">
        <f t="shared" ref="H6:J6" si="0">H7+H8+H9+H10+H11+H12+H13+H14+H15+H16+H18+H17+H19</f>
        <v>295100</v>
      </c>
      <c r="I6" s="35">
        <f t="shared" si="0"/>
        <v>0</v>
      </c>
      <c r="J6" s="35">
        <f t="shared" si="0"/>
        <v>7033375</v>
      </c>
      <c r="K6" s="36"/>
      <c r="M6" s="32"/>
    </row>
    <row r="7" spans="1:13" s="23" customFormat="1" ht="37.5">
      <c r="A7" s="21">
        <v>2</v>
      </c>
      <c r="B7" s="21" t="s">
        <v>18</v>
      </c>
      <c r="C7" s="21" t="s">
        <v>20</v>
      </c>
      <c r="D7" s="21" t="s">
        <v>21</v>
      </c>
      <c r="E7" s="21" t="s">
        <v>87</v>
      </c>
      <c r="F7" s="18" t="s">
        <v>134</v>
      </c>
      <c r="G7" s="19">
        <v>745400</v>
      </c>
      <c r="H7" s="19"/>
      <c r="I7" s="19"/>
      <c r="J7" s="19">
        <f>SUM(G7:I7)</f>
        <v>745400</v>
      </c>
      <c r="K7" s="37"/>
    </row>
    <row r="8" spans="1:13" s="23" customFormat="1" ht="18.75">
      <c r="A8" s="21">
        <v>2</v>
      </c>
      <c r="B8" s="21" t="s">
        <v>18</v>
      </c>
      <c r="C8" s="21" t="s">
        <v>22</v>
      </c>
      <c r="D8" s="21" t="s">
        <v>23</v>
      </c>
      <c r="E8" s="21" t="s">
        <v>87</v>
      </c>
      <c r="F8" s="18" t="s">
        <v>136</v>
      </c>
      <c r="G8" s="19">
        <v>23700</v>
      </c>
      <c r="H8" s="19"/>
      <c r="I8" s="19"/>
      <c r="J8" s="19">
        <f t="shared" ref="J8" si="1">SUM(G8:I8)</f>
        <v>23700</v>
      </c>
      <c r="K8" s="38"/>
    </row>
    <row r="9" spans="1:13" s="23" customFormat="1" ht="18.75">
      <c r="A9" s="21">
        <v>2</v>
      </c>
      <c r="B9" s="21" t="s">
        <v>13</v>
      </c>
      <c r="C9" s="21" t="s">
        <v>17</v>
      </c>
      <c r="D9" s="21" t="s">
        <v>25</v>
      </c>
      <c r="E9" s="21" t="s">
        <v>87</v>
      </c>
      <c r="F9" s="26" t="s">
        <v>138</v>
      </c>
      <c r="G9" s="19">
        <v>882675</v>
      </c>
      <c r="H9" s="19"/>
      <c r="I9" s="19"/>
      <c r="J9" s="19">
        <f>SUM(G9:I9)</f>
        <v>882675</v>
      </c>
      <c r="K9" s="37"/>
    </row>
    <row r="10" spans="1:13" s="23" customFormat="1" ht="37.5">
      <c r="A10" s="21">
        <v>2</v>
      </c>
      <c r="B10" s="21" t="s">
        <v>18</v>
      </c>
      <c r="C10" s="21" t="s">
        <v>22</v>
      </c>
      <c r="D10" s="21" t="s">
        <v>99</v>
      </c>
      <c r="E10" s="21" t="s">
        <v>87</v>
      </c>
      <c r="F10" s="18" t="s">
        <v>140</v>
      </c>
      <c r="G10" s="40">
        <v>674300</v>
      </c>
      <c r="H10" s="19"/>
      <c r="I10" s="19"/>
      <c r="J10" s="19">
        <f t="shared" ref="J10" si="2">SUM(G10:I10)</f>
        <v>674300</v>
      </c>
      <c r="K10" s="18"/>
    </row>
    <row r="11" spans="1:13" s="23" customFormat="1" ht="18.75">
      <c r="A11" s="21">
        <v>3</v>
      </c>
      <c r="B11" s="21" t="s">
        <v>28</v>
      </c>
      <c r="C11" s="21" t="s">
        <v>29</v>
      </c>
      <c r="D11" s="21" t="s">
        <v>30</v>
      </c>
      <c r="E11" s="21" t="s">
        <v>87</v>
      </c>
      <c r="F11" s="18" t="s">
        <v>100</v>
      </c>
      <c r="G11" s="19">
        <v>620600</v>
      </c>
      <c r="H11" s="19"/>
      <c r="I11" s="19"/>
      <c r="J11" s="19">
        <f t="shared" ref="J11" si="3">SUM(G11:I11)</f>
        <v>620600</v>
      </c>
      <c r="K11" s="26"/>
    </row>
    <row r="12" spans="1:13" s="23" customFormat="1" ht="18.75">
      <c r="A12" s="21">
        <v>4</v>
      </c>
      <c r="B12" s="21" t="s">
        <v>28</v>
      </c>
      <c r="C12" s="21" t="s">
        <v>40</v>
      </c>
      <c r="D12" s="21" t="s">
        <v>43</v>
      </c>
      <c r="E12" s="21" t="s">
        <v>87</v>
      </c>
      <c r="F12" s="26" t="s">
        <v>172</v>
      </c>
      <c r="G12" s="19">
        <v>1413000</v>
      </c>
      <c r="H12" s="19"/>
      <c r="I12" s="19"/>
      <c r="J12" s="19">
        <f>SUM(G12:I12)</f>
        <v>1413000</v>
      </c>
      <c r="K12" s="26"/>
    </row>
    <row r="13" spans="1:13" s="23" customFormat="1" ht="18.75">
      <c r="A13" s="21">
        <v>5</v>
      </c>
      <c r="B13" s="21" t="s">
        <v>53</v>
      </c>
      <c r="C13" s="21" t="s">
        <v>58</v>
      </c>
      <c r="D13" s="21" t="s">
        <v>59</v>
      </c>
      <c r="E13" s="21" t="s">
        <v>87</v>
      </c>
      <c r="F13" s="18" t="s">
        <v>197</v>
      </c>
      <c r="G13" s="19">
        <v>105500</v>
      </c>
      <c r="H13" s="19"/>
      <c r="I13" s="19"/>
      <c r="J13" s="19">
        <f t="shared" ref="J13" si="4">SUM(G13:I13)</f>
        <v>105500</v>
      </c>
      <c r="K13" s="26"/>
    </row>
    <row r="14" spans="1:13" s="23" customFormat="1" ht="56.25">
      <c r="A14" s="21">
        <v>5</v>
      </c>
      <c r="B14" s="21" t="s">
        <v>53</v>
      </c>
      <c r="C14" s="21" t="s">
        <v>58</v>
      </c>
      <c r="D14" s="21" t="s">
        <v>60</v>
      </c>
      <c r="E14" s="21" t="s">
        <v>87</v>
      </c>
      <c r="F14" s="18" t="s">
        <v>200</v>
      </c>
      <c r="G14" s="19">
        <v>685100</v>
      </c>
      <c r="H14" s="19"/>
      <c r="I14" s="19"/>
      <c r="J14" s="19">
        <f t="shared" ref="J14" si="5">SUM(G14:I14)</f>
        <v>685100</v>
      </c>
      <c r="K14" s="26"/>
    </row>
    <row r="15" spans="1:13" s="23" customFormat="1" ht="18.75">
      <c r="A15" s="28">
        <v>6</v>
      </c>
      <c r="B15" s="28" t="s">
        <v>53</v>
      </c>
      <c r="C15" s="28" t="s">
        <v>62</v>
      </c>
      <c r="D15" s="28" t="s">
        <v>63</v>
      </c>
      <c r="E15" s="28" t="s">
        <v>87</v>
      </c>
      <c r="F15" s="63" t="s">
        <v>205</v>
      </c>
      <c r="G15" s="19">
        <v>631400</v>
      </c>
      <c r="H15" s="19"/>
      <c r="I15" s="19"/>
      <c r="J15" s="19">
        <f>SUM(G15:I15)</f>
        <v>631400</v>
      </c>
      <c r="K15" s="26"/>
    </row>
    <row r="16" spans="1:13" s="23" customFormat="1" ht="18.75">
      <c r="A16" s="28">
        <v>6</v>
      </c>
      <c r="B16" s="28" t="s">
        <v>53</v>
      </c>
      <c r="C16" s="28" t="s">
        <v>61</v>
      </c>
      <c r="D16" s="28" t="s">
        <v>64</v>
      </c>
      <c r="E16" s="65" t="s">
        <v>87</v>
      </c>
      <c r="F16" s="61" t="s">
        <v>207</v>
      </c>
      <c r="G16" s="19">
        <v>605400</v>
      </c>
      <c r="H16" s="19"/>
      <c r="I16" s="19"/>
      <c r="J16" s="19">
        <f t="shared" ref="J16" si="6">SUM(G16:I16)</f>
        <v>605400</v>
      </c>
      <c r="K16" s="26"/>
    </row>
    <row r="17" spans="1:11" s="23" customFormat="1" ht="18.75">
      <c r="A17" s="28">
        <v>6</v>
      </c>
      <c r="B17" s="28" t="s">
        <v>53</v>
      </c>
      <c r="C17" s="28" t="s">
        <v>61</v>
      </c>
      <c r="D17" s="28" t="s">
        <v>107</v>
      </c>
      <c r="E17" s="28" t="s">
        <v>87</v>
      </c>
      <c r="F17" s="61" t="s">
        <v>211</v>
      </c>
      <c r="G17" s="19">
        <v>246200</v>
      </c>
      <c r="H17" s="19"/>
      <c r="I17" s="19"/>
      <c r="J17" s="19">
        <f>SUM(G17:I17)</f>
        <v>246200</v>
      </c>
      <c r="K17" s="26"/>
    </row>
    <row r="18" spans="1:11" s="23" customFormat="1" ht="18.75">
      <c r="A18" s="21">
        <v>7</v>
      </c>
      <c r="B18" s="21" t="s">
        <v>13</v>
      </c>
      <c r="C18" s="21" t="s">
        <v>67</v>
      </c>
      <c r="D18" s="21" t="s">
        <v>109</v>
      </c>
      <c r="E18" s="21" t="s">
        <v>87</v>
      </c>
      <c r="F18" s="18" t="s">
        <v>213</v>
      </c>
      <c r="G18" s="19">
        <v>105000</v>
      </c>
      <c r="H18" s="19"/>
      <c r="I18" s="19"/>
      <c r="J18" s="19">
        <f>SUM(G18:I18)</f>
        <v>105000</v>
      </c>
      <c r="K18" s="26" t="s">
        <v>214</v>
      </c>
    </row>
    <row r="19" spans="1:11" s="23" customFormat="1" ht="18.75">
      <c r="A19" s="21">
        <v>9</v>
      </c>
      <c r="B19" s="21" t="s">
        <v>70</v>
      </c>
      <c r="C19" s="21" t="s">
        <v>71</v>
      </c>
      <c r="D19" s="21" t="s">
        <v>113</v>
      </c>
      <c r="E19" s="54" t="s">
        <v>87</v>
      </c>
      <c r="F19" s="18" t="s">
        <v>227</v>
      </c>
      <c r="G19" s="19"/>
      <c r="H19" s="19">
        <v>295100</v>
      </c>
      <c r="I19" s="19"/>
      <c r="J19" s="19">
        <f t="shared" ref="J19" si="7">SUM(G19:I19)</f>
        <v>295100</v>
      </c>
      <c r="K19" s="26"/>
    </row>
    <row r="20" spans="1:11" s="20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1"/>
      <c r="K20" s="69"/>
    </row>
    <row r="21" spans="1:11" s="20" customFormat="1" ht="24" customHeight="1">
      <c r="A21" s="68"/>
      <c r="B21" s="68"/>
      <c r="C21" s="68"/>
      <c r="D21" s="68"/>
      <c r="E21" s="68"/>
      <c r="F21" s="69"/>
      <c r="G21" s="71"/>
      <c r="H21" s="71"/>
      <c r="I21" s="71"/>
      <c r="J21" s="70"/>
      <c r="K21" s="69"/>
    </row>
    <row r="22" spans="1:11" s="20" customFormat="1" ht="24" customHeight="1">
      <c r="A22" s="68"/>
      <c r="B22" s="68"/>
      <c r="C22" s="68"/>
      <c r="D22" s="68"/>
      <c r="E22" s="68"/>
      <c r="F22" s="69"/>
      <c r="G22" s="71"/>
      <c r="H22" s="71"/>
      <c r="I22" s="71"/>
      <c r="J22" s="70"/>
      <c r="K22" s="69"/>
    </row>
    <row r="23" spans="1:11" s="20" customFormat="1" ht="24" customHeight="1">
      <c r="A23" s="68"/>
      <c r="B23" s="68"/>
      <c r="C23" s="68"/>
      <c r="D23" s="68"/>
      <c r="E23" s="68"/>
      <c r="F23" s="69"/>
      <c r="G23" s="71"/>
      <c r="H23" s="71"/>
      <c r="I23" s="71"/>
      <c r="J23" s="70"/>
      <c r="K23" s="69"/>
    </row>
    <row r="24" spans="1:11" s="20" customFormat="1" ht="24" customHeight="1">
      <c r="A24" s="68"/>
      <c r="B24" s="68"/>
      <c r="C24" s="68"/>
      <c r="D24" s="68"/>
      <c r="E24" s="68"/>
      <c r="F24" s="69"/>
      <c r="G24" s="71"/>
      <c r="H24" s="71"/>
      <c r="I24" s="71"/>
      <c r="J24" s="70"/>
      <c r="K24" s="69"/>
    </row>
    <row r="25" spans="1:11" s="20" customFormat="1" ht="24" customHeight="1">
      <c r="A25" s="68"/>
      <c r="B25" s="68"/>
      <c r="C25" s="68"/>
      <c r="D25" s="68"/>
      <c r="E25" s="68"/>
      <c r="F25" s="69"/>
      <c r="G25" s="71"/>
      <c r="H25" s="71"/>
      <c r="I25" s="71"/>
      <c r="J25" s="70"/>
      <c r="K25" s="69"/>
    </row>
    <row r="26" spans="1:11" s="20" customFormat="1" ht="24" customHeight="1">
      <c r="A26" s="68"/>
      <c r="B26" s="68"/>
      <c r="C26" s="68"/>
      <c r="D26" s="68"/>
      <c r="E26" s="68"/>
      <c r="F26" s="69"/>
      <c r="G26" s="71"/>
      <c r="H26" s="71"/>
      <c r="I26" s="71"/>
      <c r="J26" s="70"/>
      <c r="K26" s="69"/>
    </row>
    <row r="27" spans="1:11" s="20" customFormat="1" ht="24" customHeight="1">
      <c r="A27" s="68"/>
      <c r="B27" s="68"/>
      <c r="C27" s="68"/>
      <c r="D27" s="68"/>
      <c r="E27" s="68"/>
      <c r="F27" s="69"/>
      <c r="G27" s="71"/>
      <c r="H27" s="71"/>
      <c r="I27" s="71"/>
      <c r="J27" s="70"/>
      <c r="K27" s="69"/>
    </row>
    <row r="28" spans="1:11" s="20" customFormat="1" ht="24" customHeight="1">
      <c r="A28" s="68"/>
      <c r="B28" s="68"/>
      <c r="C28" s="68"/>
      <c r="D28" s="68"/>
      <c r="E28" s="68"/>
      <c r="F28" s="69"/>
      <c r="G28" s="71"/>
      <c r="H28" s="71"/>
      <c r="I28" s="71"/>
      <c r="J28" s="70"/>
      <c r="K28" s="69"/>
    </row>
    <row r="29" spans="1:11" s="20" customFormat="1" ht="24" customHeight="1">
      <c r="A29" s="68"/>
      <c r="B29" s="68"/>
      <c r="C29" s="68"/>
      <c r="D29" s="68"/>
      <c r="E29" s="68"/>
      <c r="F29" s="69"/>
      <c r="G29" s="71"/>
      <c r="H29" s="71"/>
      <c r="I29" s="71"/>
      <c r="J29" s="70"/>
      <c r="K29" s="69"/>
    </row>
    <row r="30" spans="1:11" s="20" customFormat="1" ht="24" customHeight="1">
      <c r="A30" s="68"/>
      <c r="B30" s="68"/>
      <c r="C30" s="68"/>
      <c r="D30" s="68"/>
      <c r="E30" s="68"/>
      <c r="F30" s="69"/>
      <c r="G30" s="71"/>
      <c r="H30" s="71"/>
      <c r="I30" s="71"/>
      <c r="J30" s="70"/>
      <c r="K30" s="69"/>
    </row>
    <row r="31" spans="1:11" s="20" customFormat="1" ht="24" customHeight="1">
      <c r="A31" s="68"/>
      <c r="B31" s="68"/>
      <c r="C31" s="68"/>
      <c r="D31" s="68"/>
      <c r="E31" s="68"/>
      <c r="F31" s="69"/>
      <c r="G31" s="71"/>
      <c r="H31" s="71"/>
      <c r="I31" s="71"/>
      <c r="J31" s="70"/>
      <c r="K31" s="69"/>
    </row>
    <row r="32" spans="1:11" s="20" customFormat="1" ht="24" customHeight="1">
      <c r="A32" s="68"/>
      <c r="B32" s="68"/>
      <c r="C32" s="68"/>
      <c r="D32" s="68"/>
      <c r="E32" s="68"/>
      <c r="F32" s="69"/>
      <c r="G32" s="71"/>
      <c r="H32" s="71"/>
      <c r="I32" s="71"/>
      <c r="J32" s="70"/>
      <c r="K32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60" orientation="landscape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20"/>
  <sheetViews>
    <sheetView view="pageBreakPreview" zoomScale="70" zoomScaleNormal="70" zoomScaleSheetLayoutView="70" workbookViewId="0">
      <pane ySplit="5" topLeftCell="A6" activePane="bottomLeft" state="frozen"/>
      <selection pane="bottomLeft" sqref="A1:K1"/>
    </sheetView>
  </sheetViews>
  <sheetFormatPr defaultColWidth="9" defaultRowHeight="24" customHeight="1"/>
  <cols>
    <col min="1" max="1" width="9" style="33" customWidth="1"/>
    <col min="2" max="2" width="23.85546875" style="33" customWidth="1"/>
    <col min="3" max="3" width="26.28515625" style="33" bestFit="1" customWidth="1"/>
    <col min="4" max="4" width="22.5703125" style="33" bestFit="1" customWidth="1"/>
    <col min="5" max="5" width="12.7109375" style="33" customWidth="1"/>
    <col min="6" max="6" width="72.42578125" style="72" customWidth="1"/>
    <col min="7" max="7" width="12.42578125" style="73" bestFit="1" customWidth="1"/>
    <col min="8" max="8" width="12.7109375" style="73" customWidth="1"/>
    <col min="9" max="9" width="9.42578125" style="73" customWidth="1"/>
    <col min="10" max="10" width="10" style="73" customWidth="1"/>
    <col min="11" max="11" width="25.85546875" style="72" customWidth="1"/>
    <col min="12" max="12" width="9" style="31"/>
    <col min="13" max="13" width="13.5703125" style="31" bestFit="1" customWidth="1"/>
    <col min="14" max="16384" width="9" style="31"/>
  </cols>
  <sheetData>
    <row r="1" spans="1:13" ht="24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0"/>
    </row>
    <row r="2" spans="1:13" ht="24" customHeight="1">
      <c r="A2" s="95" t="s">
        <v>252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2"/>
    </row>
    <row r="3" spans="1:13" ht="24" customHeight="1">
      <c r="F3" s="96"/>
      <c r="G3" s="96"/>
      <c r="H3" s="96"/>
      <c r="I3" s="96"/>
      <c r="J3" s="96"/>
      <c r="K3" s="96"/>
      <c r="L3" s="30"/>
    </row>
    <row r="4" spans="1:13" ht="24" customHeight="1">
      <c r="A4" s="97" t="s">
        <v>7</v>
      </c>
      <c r="B4" s="97" t="s">
        <v>8</v>
      </c>
      <c r="C4" s="92" t="s">
        <v>11</v>
      </c>
      <c r="D4" s="97" t="s">
        <v>9</v>
      </c>
      <c r="E4" s="92" t="s">
        <v>10</v>
      </c>
      <c r="F4" s="97" t="s">
        <v>2</v>
      </c>
      <c r="G4" s="89" t="s">
        <v>116</v>
      </c>
      <c r="H4" s="90"/>
      <c r="I4" s="90"/>
      <c r="J4" s="91"/>
      <c r="K4" s="92" t="s">
        <v>6</v>
      </c>
    </row>
    <row r="5" spans="1:13" ht="24" customHeight="1">
      <c r="A5" s="97"/>
      <c r="B5" s="97"/>
      <c r="C5" s="93"/>
      <c r="D5" s="97"/>
      <c r="E5" s="93"/>
      <c r="F5" s="97"/>
      <c r="G5" s="34" t="s">
        <v>3</v>
      </c>
      <c r="H5" s="34" t="s">
        <v>4</v>
      </c>
      <c r="I5" s="34" t="s">
        <v>5</v>
      </c>
      <c r="J5" s="34" t="s">
        <v>1</v>
      </c>
      <c r="K5" s="93"/>
    </row>
    <row r="6" spans="1:13" ht="24" customHeight="1">
      <c r="A6" s="94" t="s">
        <v>0</v>
      </c>
      <c r="B6" s="94"/>
      <c r="C6" s="94"/>
      <c r="D6" s="94"/>
      <c r="E6" s="94"/>
      <c r="F6" s="94"/>
      <c r="G6" s="35">
        <f>G7</f>
        <v>906300</v>
      </c>
      <c r="H6" s="35">
        <f t="shared" ref="H6:J6" si="0">H7</f>
        <v>0</v>
      </c>
      <c r="I6" s="35">
        <f t="shared" si="0"/>
        <v>0</v>
      </c>
      <c r="J6" s="35">
        <f t="shared" si="0"/>
        <v>906300</v>
      </c>
      <c r="K6" s="36"/>
      <c r="M6" s="32"/>
    </row>
    <row r="7" spans="1:13" s="23" customFormat="1" ht="18.75">
      <c r="A7" s="21">
        <v>2</v>
      </c>
      <c r="B7" s="21" t="s">
        <v>13</v>
      </c>
      <c r="C7" s="21" t="s">
        <v>17</v>
      </c>
      <c r="D7" s="21" t="s">
        <v>25</v>
      </c>
      <c r="E7" s="54" t="s">
        <v>85</v>
      </c>
      <c r="F7" s="26" t="s">
        <v>98</v>
      </c>
      <c r="G7" s="19">
        <v>906300</v>
      </c>
      <c r="H7" s="19"/>
      <c r="I7" s="19"/>
      <c r="J7" s="19">
        <f>SUM(G7:I7)</f>
        <v>906300</v>
      </c>
      <c r="K7" s="37"/>
    </row>
    <row r="8" spans="1:13" s="20" customFormat="1" ht="24" customHeight="1">
      <c r="A8" s="68"/>
      <c r="B8" s="68"/>
      <c r="C8" s="68"/>
      <c r="D8" s="68"/>
      <c r="E8" s="68"/>
      <c r="F8" s="69"/>
      <c r="G8" s="71"/>
      <c r="H8" s="71"/>
      <c r="I8" s="71"/>
      <c r="J8" s="71"/>
      <c r="K8" s="69"/>
    </row>
    <row r="9" spans="1:13" s="20" customFormat="1" ht="24" customHeight="1">
      <c r="A9" s="68"/>
      <c r="B9" s="68"/>
      <c r="C9" s="68"/>
      <c r="D9" s="68"/>
      <c r="E9" s="68"/>
      <c r="F9" s="69"/>
      <c r="G9" s="71"/>
      <c r="H9" s="71"/>
      <c r="I9" s="71"/>
      <c r="J9" s="70"/>
      <c r="K9" s="69"/>
    </row>
    <row r="10" spans="1:13" s="20" customFormat="1" ht="24" customHeight="1">
      <c r="A10" s="68"/>
      <c r="B10" s="68"/>
      <c r="C10" s="68"/>
      <c r="D10" s="68"/>
      <c r="E10" s="68"/>
      <c r="F10" s="69"/>
      <c r="G10" s="71"/>
      <c r="H10" s="71"/>
      <c r="I10" s="71"/>
      <c r="J10" s="70"/>
      <c r="K10" s="69"/>
    </row>
    <row r="11" spans="1:13" s="20" customFormat="1" ht="24" customHeight="1">
      <c r="A11" s="68"/>
      <c r="B11" s="68"/>
      <c r="C11" s="68"/>
      <c r="D11" s="68"/>
      <c r="E11" s="68"/>
      <c r="F11" s="69"/>
      <c r="G11" s="71"/>
      <c r="H11" s="71"/>
      <c r="I11" s="71"/>
      <c r="J11" s="70"/>
      <c r="K11" s="69"/>
    </row>
    <row r="12" spans="1:13" s="20" customFormat="1" ht="24" customHeight="1">
      <c r="A12" s="68"/>
      <c r="B12" s="68"/>
      <c r="C12" s="68"/>
      <c r="D12" s="68"/>
      <c r="E12" s="68"/>
      <c r="F12" s="69"/>
      <c r="G12" s="71"/>
      <c r="H12" s="71"/>
      <c r="I12" s="71"/>
      <c r="J12" s="70"/>
      <c r="K12" s="69"/>
    </row>
    <row r="13" spans="1:13" s="20" customFormat="1" ht="24" customHeight="1">
      <c r="A13" s="68"/>
      <c r="B13" s="68"/>
      <c r="C13" s="68"/>
      <c r="D13" s="68"/>
      <c r="E13" s="68"/>
      <c r="F13" s="69"/>
      <c r="G13" s="71"/>
      <c r="H13" s="71"/>
      <c r="I13" s="71"/>
      <c r="J13" s="70"/>
      <c r="K13" s="69"/>
    </row>
    <row r="14" spans="1:13" s="20" customFormat="1" ht="24" customHeight="1">
      <c r="A14" s="68"/>
      <c r="B14" s="68"/>
      <c r="C14" s="68"/>
      <c r="D14" s="68"/>
      <c r="E14" s="68"/>
      <c r="F14" s="69"/>
      <c r="G14" s="71"/>
      <c r="H14" s="71"/>
      <c r="I14" s="71"/>
      <c r="J14" s="70"/>
      <c r="K14" s="69"/>
    </row>
    <row r="15" spans="1:13" s="20" customFormat="1" ht="24" customHeight="1">
      <c r="A15" s="68"/>
      <c r="B15" s="68"/>
      <c r="C15" s="68"/>
      <c r="D15" s="68"/>
      <c r="E15" s="68"/>
      <c r="F15" s="69"/>
      <c r="G15" s="71"/>
      <c r="H15" s="71"/>
      <c r="I15" s="71"/>
      <c r="J15" s="70"/>
      <c r="K15" s="69"/>
    </row>
    <row r="16" spans="1:13" s="20" customFormat="1" ht="24" customHeight="1">
      <c r="A16" s="68"/>
      <c r="B16" s="68"/>
      <c r="C16" s="68"/>
      <c r="D16" s="68"/>
      <c r="E16" s="68"/>
      <c r="F16" s="69"/>
      <c r="G16" s="71"/>
      <c r="H16" s="71"/>
      <c r="I16" s="71"/>
      <c r="J16" s="70"/>
      <c r="K16" s="69"/>
    </row>
    <row r="17" spans="1:11" s="20" customFormat="1" ht="24" customHeight="1">
      <c r="A17" s="68"/>
      <c r="B17" s="68"/>
      <c r="C17" s="68"/>
      <c r="D17" s="68"/>
      <c r="E17" s="68"/>
      <c r="F17" s="69"/>
      <c r="G17" s="71"/>
      <c r="H17" s="71"/>
      <c r="I17" s="71"/>
      <c r="J17" s="70"/>
      <c r="K17" s="69"/>
    </row>
    <row r="18" spans="1:11" s="20" customFormat="1" ht="24" customHeight="1">
      <c r="A18" s="68"/>
      <c r="B18" s="68"/>
      <c r="C18" s="68"/>
      <c r="D18" s="68"/>
      <c r="E18" s="68"/>
      <c r="F18" s="69"/>
      <c r="G18" s="71"/>
      <c r="H18" s="71"/>
      <c r="I18" s="71"/>
      <c r="J18" s="70"/>
      <c r="K18" s="69"/>
    </row>
    <row r="19" spans="1:11" s="20" customFormat="1" ht="24" customHeight="1">
      <c r="A19" s="68"/>
      <c r="B19" s="68"/>
      <c r="C19" s="68"/>
      <c r="D19" s="68"/>
      <c r="E19" s="68"/>
      <c r="F19" s="69"/>
      <c r="G19" s="71"/>
      <c r="H19" s="71"/>
      <c r="I19" s="71"/>
      <c r="J19" s="70"/>
      <c r="K19" s="69"/>
    </row>
    <row r="20" spans="1:11" s="20" customFormat="1" ht="24" customHeight="1">
      <c r="A20" s="68"/>
      <c r="B20" s="68"/>
      <c r="C20" s="68"/>
      <c r="D20" s="68"/>
      <c r="E20" s="68"/>
      <c r="F20" s="69"/>
      <c r="G20" s="71"/>
      <c r="H20" s="71"/>
      <c r="I20" s="71"/>
      <c r="J20" s="70"/>
      <c r="K20" s="69"/>
    </row>
  </sheetData>
  <mergeCells count="12">
    <mergeCell ref="G4:J4"/>
    <mergeCell ref="K4:K5"/>
    <mergeCell ref="A6:F6"/>
    <mergeCell ref="A1:K1"/>
    <mergeCell ref="A2:K2"/>
    <mergeCell ref="F3:K3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34055118099999998" bottom="0.196850393700787" header="0.196850393700787" footer="0.196850393700787"/>
  <pageSetup paperSize="9" scale="58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สรุปแบ่งรายชนิดสัตว์</vt:lpstr>
      <vt:lpstr>โคเนื้อ</vt:lpstr>
      <vt:lpstr>โคนม</vt:lpstr>
      <vt:lpstr>กระบือ</vt:lpstr>
      <vt:lpstr>สุกร</vt:lpstr>
      <vt:lpstr>ไก่ไข่</vt:lpstr>
      <vt:lpstr>ไก่เนื้อ</vt:lpstr>
      <vt:lpstr>ไก่พื้นเมือง</vt:lpstr>
      <vt:lpstr>เป็ด</vt:lpstr>
      <vt:lpstr>แพะ</vt:lpstr>
      <vt:lpstr>อื่นๆ</vt:lpstr>
      <vt:lpstr>เป็ด!Print_Area</vt:lpstr>
      <vt:lpstr>แพะ!Print_Area</vt:lpstr>
      <vt:lpstr>โคเนื้อ!Print_Area</vt:lpstr>
      <vt:lpstr>โคนม!Print_Area</vt:lpstr>
      <vt:lpstr>ไก่เนื้อ!Print_Area</vt:lpstr>
      <vt:lpstr>ไก่ไข่!Print_Area</vt:lpstr>
      <vt:lpstr>ไก่พื้นเมือง!Print_Area</vt:lpstr>
      <vt:lpstr>กระบือ!Print_Area</vt:lpstr>
      <vt:lpstr>สรุปแบ่งรายชนิดสัตว์!Print_Area</vt:lpstr>
      <vt:lpstr>สุกร!Print_Area</vt:lpstr>
      <vt:lpstr>อื่นๆ!Print_Area</vt:lpstr>
      <vt:lpstr>เป็ด!Print_Titles</vt:lpstr>
      <vt:lpstr>แพะ!Print_Titles</vt:lpstr>
      <vt:lpstr>โคเนื้อ!Print_Titles</vt:lpstr>
      <vt:lpstr>โคนม!Print_Titles</vt:lpstr>
      <vt:lpstr>ไก่เนื้อ!Print_Titles</vt:lpstr>
      <vt:lpstr>ไก่ไข่!Print_Titles</vt:lpstr>
      <vt:lpstr>ไก่พื้นเมือง!Print_Titles</vt:lpstr>
      <vt:lpstr>กระบือ!Print_Titles</vt:lpstr>
      <vt:lpstr>สรุปแบ่งรายชนิดสัตว์!Print_Titles</vt:lpstr>
      <vt:lpstr>สุกร!Print_Titles</vt:lpstr>
      <vt:lpstr>อื่นๆ!Print_Titles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DesktopVlan6301</cp:lastModifiedBy>
  <cp:lastPrinted>2020-11-04T04:19:53Z</cp:lastPrinted>
  <dcterms:created xsi:type="dcterms:W3CDTF">2015-08-18T01:44:40Z</dcterms:created>
  <dcterms:modified xsi:type="dcterms:W3CDTF">2021-07-29T02:34:30Z</dcterms:modified>
</cp:coreProperties>
</file>