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3" activeTab="1"/>
  </bookViews>
  <sheets>
    <sheet name="แผนงานรายหน่ายงาน " sheetId="1" r:id="rId1"/>
    <sheet name="แผนเงินรายหน่ายงาน " sheetId="2" r:id="rId2"/>
  </sheets>
  <definedNames>
    <definedName name="_xlnm.Print_Area" localSheetId="1">'แผนเงินรายหน่ายงาน '!$A$1:$O$77</definedName>
    <definedName name="_xlnm.Print_Area" localSheetId="0">'แผนงานรายหน่ายงาน '!$A$1:$G$46</definedName>
    <definedName name="_xlnm.Print_Titles" localSheetId="1">'แผนเงินรายหน่ายงาน '!$7:$8</definedName>
    <definedName name="_xlnm.Print_Titles" localSheetId="0">'แผนงานรายหน่ายงาน '!$2:$6</definedName>
  </definedNames>
  <calcPr fullCalcOnLoad="1"/>
</workbook>
</file>

<file path=xl/sharedStrings.xml><?xml version="1.0" encoding="utf-8"?>
<sst xmlns="http://schemas.openxmlformats.org/spreadsheetml/2006/main" count="240" uniqueCount="134">
  <si>
    <t>บาท</t>
  </si>
  <si>
    <t>ราย</t>
  </si>
  <si>
    <t>กลุ่ม</t>
  </si>
  <si>
    <t>ตัว</t>
  </si>
  <si>
    <t>ร้อยละ</t>
  </si>
  <si>
    <t xml:space="preserve">  ตัวชี้วัดเชิงคุณภาพ :</t>
  </si>
  <si>
    <t xml:space="preserve">  ตัวชี้วัดเชิงปริมาณ :</t>
  </si>
  <si>
    <t>ศผท.สงขลา</t>
  </si>
  <si>
    <t>ศอส.นราธิวาส</t>
  </si>
  <si>
    <t>ปัตตานี</t>
  </si>
  <si>
    <t>นราธิวาส</t>
  </si>
  <si>
    <t>ยะลา</t>
  </si>
  <si>
    <t>สงขลา</t>
  </si>
  <si>
    <t>เป้าหมาย</t>
  </si>
  <si>
    <t>หน่วยนับ</t>
  </si>
  <si>
    <t xml:space="preserve">กิจกรรม </t>
  </si>
  <si>
    <t>สีแดง หมายถึง ตัวชี้วัดเชิงปริมาณของกิจกรรมหลัก</t>
  </si>
  <si>
    <t>สีชมพู หมายถึง ตัวชี้วัดเชิงคุณภาพของผลผลิต</t>
  </si>
  <si>
    <t>สีฟ้า หมายถึง ตัวชี้วัดเชิงปริมาณของผลผลิต</t>
  </si>
  <si>
    <t>งบประมาณ / หมวดรายจ่าย</t>
  </si>
  <si>
    <t>หน่วยวัด</t>
  </si>
  <si>
    <t>งบประมาณ</t>
  </si>
  <si>
    <t>รวมทั้งสิ้น</t>
  </si>
  <si>
    <t>งบบุคลากร</t>
  </si>
  <si>
    <t>เงินเดือนข้าราชการ</t>
  </si>
  <si>
    <t>ค่าจ้างประจำ</t>
  </si>
  <si>
    <t>ลูกจ้างชั่วคราว</t>
  </si>
  <si>
    <t xml:space="preserve">พนักงานราชการ </t>
  </si>
  <si>
    <t>งบดำเนินงาน</t>
  </si>
  <si>
    <t>ค่าตอบแทน ใช้สอย และวัสดุ</t>
  </si>
  <si>
    <t>ค่าตอบแทน (ระบุ)</t>
  </si>
  <si>
    <t xml:space="preserve"> - ค่าอาหารทำการนอกเวลา</t>
  </si>
  <si>
    <t xml:space="preserve"> - ค่าเช่าบ้าน </t>
  </si>
  <si>
    <t xml:space="preserve"> - ค่าตอบแทนผู้ปฏิบัติงานให้ราชการ</t>
  </si>
  <si>
    <t xml:space="preserve"> - เงินตอบแทนพิเศษพนักงานราชการ</t>
  </si>
  <si>
    <t xml:space="preserve"> - ค่าตอบแทนผู้ที่ปฏิบัติงานในพื้นที่เสี่ยงภัย</t>
  </si>
  <si>
    <t xml:space="preserve"> - ค่าตอบแทนเหมาจ่ายรถประจำตำแหน่ง</t>
  </si>
  <si>
    <t xml:space="preserve">  - เงินตอบแทนพิเศษ ( เต็มขั้น ) </t>
  </si>
  <si>
    <t xml:space="preserve"> - ค่าตอบแทนวิทยากร</t>
  </si>
  <si>
    <t xml:space="preserve"> - ค่าเบี้ยประชุมกรรมการ</t>
  </si>
  <si>
    <t>ค่าใช้สอย (ระบุ)</t>
  </si>
  <si>
    <t xml:space="preserve"> - ค่าเบี้ยเลี้ยง ค่าเช่าที่พักและพาหนะ</t>
  </si>
  <si>
    <t xml:space="preserve"> - ค่าซ่อมแซมยานพาหนะและขนส่ง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</si>
  <si>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</si>
  <si>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</si>
  <si>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ค่าเช่าทรัพย์สิน</t>
  </si>
  <si>
    <t xml:space="preserve"> - ค่าจ้างเหมาบริการ</t>
  </si>
  <si>
    <t xml:space="preserve"> - ค่าใช้จ่ายในการสัมมนาและฝึกอบรม</t>
  </si>
  <si>
    <t xml:space="preserve"> - ค่าภาษีและค่าธรรมเนียม</t>
  </si>
  <si>
    <t xml:space="preserve"> - ค่ารับรองและพิธีการ</t>
  </si>
  <si>
    <t xml:space="preserve"> - เงินสมทบกองทุนประกันสังคม</t>
  </si>
  <si>
    <t xml:space="preserve"> - ค่าโฆษณาและเผยแพร่</t>
  </si>
  <si>
    <t xml:space="preserve"> - ค่ารางวัล</t>
  </si>
  <si>
    <t>ค่าวัสดุ (ระบุ)</t>
  </si>
  <si>
    <t xml:space="preserve"> - วัสดุสำนักงาน</t>
  </si>
  <si>
    <t xml:space="preserve"> - วัสดุเชื้อเพลิงและหล่อลื่น</t>
  </si>
  <si>
    <t xml:space="preserve"> - วัสดุก่อสร้าง</t>
  </si>
  <si>
    <t xml:space="preserve"> - วัสดุงานบ้านงานครัว</t>
  </si>
  <si>
    <t xml:space="preserve"> - วัสดุไฟฟ้าและวิทยุ</t>
  </si>
  <si>
    <t xml:space="preserve"> - วัสดุโฆษณาและเผยแพร่</t>
  </si>
  <si>
    <t xml:space="preserve"> - วัสดุเวชภัณฑ์</t>
  </si>
  <si>
    <t xml:space="preserve"> - วัสดุยานพาหนะ</t>
  </si>
  <si>
    <t xml:space="preserve"> - วัสดุวิทยาศาสตร์และการแพทย์</t>
  </si>
  <si>
    <t xml:space="preserve"> - วัสดุคอมพิวเตอร์</t>
  </si>
  <si>
    <t xml:space="preserve"> - วัสดุเครื่องแต่งกาย</t>
  </si>
  <si>
    <t xml:space="preserve"> - วัสดุการเกษตร</t>
  </si>
  <si>
    <t xml:space="preserve"> - วัสดุหนังสือและวารสารตำรา</t>
  </si>
  <si>
    <t xml:space="preserve"> - วัสดุสนามและการฝึก</t>
  </si>
  <si>
    <t>ค่าสาธารณูปโภค (ระบุ)</t>
  </si>
  <si>
    <t xml:space="preserve"> - ค่าโทรศัพท์</t>
  </si>
  <si>
    <t xml:space="preserve"> - ค่าน้ำประปา</t>
  </si>
  <si>
    <t xml:space="preserve"> - ค่าไปรษณีย์โทรเลข</t>
  </si>
  <si>
    <t xml:space="preserve"> - ค่าไฟฟ้า</t>
  </si>
  <si>
    <t xml:space="preserve"> - ค่าบริการโทรคมนาคม</t>
  </si>
  <si>
    <t>งบลงทุน</t>
  </si>
  <si>
    <t>ค่าครุภัณฑ์</t>
  </si>
  <si>
    <t xml:space="preserve"> -ครุภัณฑ์คอมพิวเตอร์</t>
  </si>
  <si>
    <t xml:space="preserve"> -ครุภัณฑ์วิทยาศาสตร์</t>
  </si>
  <si>
    <t xml:space="preserve"> -ครุภัณฑ์การเกษตร</t>
  </si>
  <si>
    <t xml:space="preserve"> -ครุภัณฑ์สำนักงาน</t>
  </si>
  <si>
    <t xml:space="preserve"> -ครุภัณฑ์ยานพาหนะและขนส่ง</t>
  </si>
  <si>
    <t xml:space="preserve"> -ครุภัณฑ์โฆษณาและเผยแพร่</t>
  </si>
  <si>
    <t>- ครุภัณฑ์ไฟฟ้าและวิทยุ</t>
  </si>
  <si>
    <t>- ครุภัณฑ์สนาม</t>
  </si>
  <si>
    <t xml:space="preserve"> - ครุภัณฑ์สำรวจ</t>
  </si>
  <si>
    <t>- ครุภัณฑ์โรงงาน</t>
  </si>
  <si>
    <t xml:space="preserve"> - ครุภัณฑ์การแพทย์</t>
  </si>
  <si>
    <t>- ครุภัณฑ์งานบ้านงานครัว</t>
  </si>
  <si>
    <t>ที่ดินและสิ่งก่อสร้าง</t>
  </si>
  <si>
    <t>เงินอุดหนุน</t>
  </si>
  <si>
    <t>รายจ่ายอื่น</t>
  </si>
  <si>
    <t>ศวป.  9</t>
  </si>
  <si>
    <t>กสส.</t>
  </si>
  <si>
    <t xml:space="preserve">  โครงการส่งเสริมอาชีพด้านการเกษตรในจังหวัดชายแดนภาคใต้</t>
  </si>
  <si>
    <t xml:space="preserve">     1. เกษตรกรที่ได้รับบริการสามารถประกอบอาชีพได้ตามเกณฑ์ที่กำหนด ไม่น้อยกว่า</t>
  </si>
  <si>
    <t xml:space="preserve">  กิจกรรมหลัก ส่งเสริมอาชีพด้านการเกษตรในจังหวัดชายแดนภาคใต้</t>
  </si>
  <si>
    <t>แผนงาน : แผนงานบูรณาการขับเคลื่อนการแก้ไขปัญหาจังหวัดชายแดนภาคใต้</t>
  </si>
  <si>
    <t xml:space="preserve">โครงการ : โครงการส่งเสริมอาชีพด้านการเกษตรในจังหวัดชายแดนภาคใต้   </t>
  </si>
  <si>
    <t>กิจกรรม : กิจกรรมส่งเสริมและพัฒนาอาชีพด้านการปศุสัตว์</t>
  </si>
  <si>
    <t>กิจกรรม : ส่งเสริมและพัฒนาอาชีพด้านการปศุสัตว์</t>
  </si>
  <si>
    <t xml:space="preserve"> กรม</t>
  </si>
  <si>
    <t>หน่วยงานในพื้นที่ สนง.ปศข 9</t>
  </si>
  <si>
    <t>สนง.ปศข 9</t>
  </si>
  <si>
    <t xml:space="preserve"> ศวพ.ภาคใต้</t>
  </si>
  <si>
    <t xml:space="preserve">    2. พัฒนาฟาร์มเลี้ยงสัตว์เข้าสู่ระบบการเลี้ยงสัตว์อย่างประณีต</t>
  </si>
  <si>
    <t>ฟาร์ม</t>
  </si>
  <si>
    <t xml:space="preserve">       4.1 ให้บริการผสมเทียมโคเนื้อ</t>
  </si>
  <si>
    <t xml:space="preserve">    5. ส่งเสริมอาชีพการเลี้ยงสัตว์ตามโครงการประชารัฐร่วมใจสร้างอำเภอสันติสุข</t>
  </si>
  <si>
    <t xml:space="preserve">       5.1 ส่งเสริมอาชีพการเลี้ยงสัตว์ปีก</t>
  </si>
  <si>
    <t xml:space="preserve">    6. พัฒนาระบบการตลาดสินค้าปศุสัตว์</t>
  </si>
  <si>
    <t>แห่ง</t>
  </si>
  <si>
    <t xml:space="preserve">       6.1 สร้างจุดจำหน่ายผลิตภัณฑ์ปศุสัตว์</t>
  </si>
  <si>
    <t xml:space="preserve">       6.2 จัดงานมหกรรมสินค้าปศุสัตว์</t>
  </si>
  <si>
    <t xml:space="preserve">     1. เกษตรกรได้รับการส่งเสริมและพัฒนาด้านการปศุสัตว์</t>
  </si>
  <si>
    <t xml:space="preserve">    1. ติดตาม วิเคราะห์แก้ไขปัญหา และพัฒนาประสิทธิภาพด้านการเลี้ยงสัตว์</t>
  </si>
  <si>
    <t xml:space="preserve">       1.1 กลุ่มผู้เลี้ยงสัตว์ปีก</t>
  </si>
  <si>
    <t xml:space="preserve">       1.2 กลุ่มผู้เลี้ยงแพะ</t>
  </si>
  <si>
    <t xml:space="preserve">       1.3 กลุ่มผู้เลี้ยงโคเนื้อ</t>
  </si>
  <si>
    <t xml:space="preserve">       2.1  ฟาร์มโคเนื้อ</t>
  </si>
  <si>
    <t xml:space="preserve">       2.2  ฟาร์มแพะ</t>
  </si>
  <si>
    <t xml:space="preserve">    4. พัฒนาปรับปรุงพันธุ์สัตว์ด้วยการผสมเทียมและเทคโนโลยีชีวภาพ</t>
  </si>
  <si>
    <t xml:space="preserve">       5.2 ส่งเสริมอาชีพการเลี้ยงแพะ</t>
  </si>
  <si>
    <t xml:space="preserve">       5.3 ฝึกอบรมเชิงปฏิบัติการแก่เกษตรกร</t>
  </si>
  <si>
    <t xml:space="preserve">           - เกษตรกรรวม</t>
  </si>
  <si>
    <t xml:space="preserve">           - เกษตรกรหญิง</t>
  </si>
  <si>
    <t xml:space="preserve">           - เกษตรกรชาย</t>
  </si>
  <si>
    <t xml:space="preserve">       3.2 ฝึกอบรมเชิงปฏิบัติการแก่เกษตรกร</t>
  </si>
  <si>
    <t xml:space="preserve">       3.1 พัฒนาฟาร์มแพะให้มีระบบความปลอดภัยทางชีวภาพ</t>
  </si>
  <si>
    <t xml:space="preserve">    3. พัฒนาฟาร์มแพะให้มีความปลอดภัยทางชีวภาพ</t>
  </si>
  <si>
    <t xml:space="preserve"> ตัวชี้วัดกิจกรรมหลัก : จำนวนเกษตรกรที่ได้รับการส่งเสริมการประกอบอาชีพ</t>
  </si>
  <si>
    <t xml:space="preserve">            2.1.1 ฝึกอบรมเชิงปฏิบัติการแก่เกษตรกร (ฟาร์มโคเนื้อ)</t>
  </si>
  <si>
    <t>ตัวอย่าง</t>
  </si>
  <si>
    <t>แบบฟอร์มรายละเอียดแผนการปฏิบัติงาน รายหน่วยงาน ปี 2560</t>
  </si>
  <si>
    <t>แบบฟอร์มรายละเอียดแผนการใช้จ่ายงบประมาณ รายหน่วยงาน ปี 2560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</si>
</sst>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-* #,##0_-;\-* #,##0_-;_-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0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4"/>
      <name val="TH SarabunPSK"/>
      <family val="2"/>
    </font>
    <font>
      <sz val="14"/>
      <name val="Cordia New"/>
      <family val="2"/>
    </font>
    <font>
      <sz val="10"/>
      <name val="TH SarabunPSK"/>
      <family val="2"/>
    </font>
    <font>
      <sz val="16"/>
      <color indexed="30"/>
      <name val="TH SarabunPSK"/>
      <family val="2"/>
    </font>
    <font>
      <sz val="16"/>
      <color indexed="17"/>
      <name val="TH SarabunPSK"/>
      <family val="2"/>
    </font>
    <font>
      <b/>
      <sz val="20"/>
      <color indexed="8"/>
      <name val="TH SarabunPSK"/>
      <family val="2"/>
    </font>
    <font>
      <b/>
      <sz val="22"/>
      <name val="TH SarabunPSK"/>
      <family val="2"/>
    </font>
    <font>
      <sz val="22"/>
      <color indexed="12"/>
      <name val="TH SarabunPSK"/>
      <family val="2"/>
    </font>
    <font>
      <sz val="22"/>
      <color indexed="14"/>
      <name val="TH SarabunPSK"/>
      <family val="2"/>
    </font>
    <font>
      <sz val="22"/>
      <color indexed="10"/>
      <name val="TH SarabunPSK"/>
      <family val="2"/>
    </font>
    <font>
      <b/>
      <u val="single"/>
      <sz val="20"/>
      <name val="TH SarabunPSK"/>
      <family val="2"/>
    </font>
    <font>
      <u val="single"/>
      <sz val="22"/>
      <name val="TH SarabunPSK"/>
      <family val="2"/>
    </font>
    <font>
      <b/>
      <sz val="16"/>
      <color indexed="14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2"/>
      <name val="TH SarabunPSK"/>
      <family val="2"/>
    </font>
    <font>
      <sz val="22"/>
      <color indexed="8"/>
      <name val="TH SarabunPSK"/>
      <family val="2"/>
    </font>
    <font>
      <b/>
      <u val="single"/>
      <sz val="48"/>
      <color indexed="10"/>
      <name val="TH SarabunPSK"/>
      <family val="2"/>
    </font>
    <font>
      <b/>
      <sz val="48"/>
      <color indexed="10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color indexed="8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rgb="FFFF00FF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00FF"/>
      <name val="TH SarabunPSK"/>
      <family val="2"/>
    </font>
    <font>
      <sz val="16"/>
      <color rgb="FFFF00FF"/>
      <name val="TH SarabunPSK"/>
      <family val="2"/>
    </font>
    <font>
      <sz val="16"/>
      <color rgb="FF0000FF"/>
      <name val="TH SarabunPSK"/>
      <family val="2"/>
    </font>
    <font>
      <sz val="22"/>
      <color rgb="FF0000FF"/>
      <name val="TH SarabunPSK"/>
      <family val="2"/>
    </font>
    <font>
      <sz val="22"/>
      <color theme="1"/>
      <name val="TH SarabunPSK"/>
      <family val="2"/>
    </font>
    <font>
      <sz val="22"/>
      <color rgb="FFFF00FF"/>
      <name val="TH SarabunPSK"/>
      <family val="2"/>
    </font>
    <font>
      <sz val="22"/>
      <color rgb="FFFF0000"/>
      <name val="TH SarabunPSK"/>
      <family val="2"/>
    </font>
    <font>
      <b/>
      <u val="single"/>
      <sz val="48"/>
      <color rgb="FFFF0000"/>
      <name val="TH SarabunPSK"/>
      <family val="2"/>
    </font>
    <font>
      <b/>
      <sz val="48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dotted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dotted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54">
    <xf numFmtId="0" fontId="0" fillId="0" borderId="0" xfId="0" applyFont="1" applyAlignment="1">
      <alignment/>
    </xf>
    <xf numFmtId="0" fontId="61" fillId="0" borderId="0" xfId="0" applyFont="1" applyAlignment="1">
      <alignment horizontal="left" vertical="center"/>
    </xf>
    <xf numFmtId="3" fontId="61" fillId="0" borderId="0" xfId="0" applyNumberFormat="1" applyFont="1" applyAlignment="1">
      <alignment horizontal="left" vertical="center"/>
    </xf>
    <xf numFmtId="166" fontId="61" fillId="0" borderId="10" xfId="42" applyNumberFormat="1" applyFont="1" applyBorder="1" applyAlignment="1">
      <alignment horizontal="center" vertical="center"/>
    </xf>
    <xf numFmtId="166" fontId="62" fillId="33" borderId="10" xfId="42" applyNumberFormat="1" applyFont="1" applyFill="1" applyBorder="1" applyAlignment="1">
      <alignment horizontal="center" vertical="center"/>
    </xf>
    <xf numFmtId="3" fontId="62" fillId="33" borderId="10" xfId="68" applyNumberFormat="1" applyFont="1" applyFill="1" applyBorder="1" applyAlignment="1">
      <alignment horizontal="center" vertical="center"/>
      <protection/>
    </xf>
    <xf numFmtId="0" fontId="63" fillId="0" borderId="0" xfId="0" applyFont="1" applyAlignment="1">
      <alignment horizontal="left" vertical="center"/>
    </xf>
    <xf numFmtId="3" fontId="4" fillId="33" borderId="10" xfId="68" applyNumberFormat="1" applyFont="1" applyFill="1" applyBorder="1" applyAlignment="1">
      <alignment horizontal="center" vertical="center"/>
      <protection/>
    </xf>
    <xf numFmtId="0" fontId="64" fillId="0" borderId="0" xfId="0" applyFont="1" applyAlignment="1">
      <alignment horizontal="left" vertical="center"/>
    </xf>
    <xf numFmtId="166" fontId="5" fillId="33" borderId="10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6" fontId="4" fillId="0" borderId="10" xfId="42" applyNumberFormat="1" applyFont="1" applyBorder="1" applyAlignment="1">
      <alignment horizontal="center" vertical="center"/>
    </xf>
    <xf numFmtId="3" fontId="65" fillId="33" borderId="10" xfId="68" applyNumberFormat="1" applyFont="1" applyFill="1" applyBorder="1" applyAlignment="1">
      <alignment horizontal="center" vertical="center"/>
      <protection/>
    </xf>
    <xf numFmtId="0" fontId="66" fillId="0" borderId="0" xfId="0" applyFont="1" applyAlignment="1">
      <alignment horizontal="left" vertical="center"/>
    </xf>
    <xf numFmtId="166" fontId="61" fillId="0" borderId="10" xfId="42" applyNumberFormat="1" applyFont="1" applyBorder="1" applyAlignment="1">
      <alignment horizontal="left" vertical="center"/>
    </xf>
    <xf numFmtId="3" fontId="66" fillId="33" borderId="10" xfId="68" applyNumberFormat="1" applyFont="1" applyFill="1" applyBorder="1" applyAlignment="1">
      <alignment horizontal="left" vertical="center"/>
      <protection/>
    </xf>
    <xf numFmtId="0" fontId="67" fillId="0" borderId="0" xfId="0" applyFont="1" applyAlignment="1">
      <alignment horizontal="left" vertical="center"/>
    </xf>
    <xf numFmtId="166" fontId="67" fillId="0" borderId="10" xfId="42" applyNumberFormat="1" applyFont="1" applyBorder="1" applyAlignment="1">
      <alignment horizontal="center" vertical="center"/>
    </xf>
    <xf numFmtId="3" fontId="66" fillId="33" borderId="10" xfId="68" applyNumberFormat="1" applyFont="1" applyFill="1" applyBorder="1" applyAlignment="1">
      <alignment horizontal="center" vertical="center"/>
      <protection/>
    </xf>
    <xf numFmtId="166" fontId="5" fillId="0" borderId="11" xfId="42" applyNumberFormat="1" applyFont="1" applyFill="1" applyBorder="1" applyAlignment="1">
      <alignment horizontal="left" vertical="center"/>
    </xf>
    <xf numFmtId="166" fontId="5" fillId="33" borderId="11" xfId="42" applyNumberFormat="1" applyFont="1" applyFill="1" applyBorder="1" applyAlignment="1">
      <alignment horizontal="left" vertical="center"/>
    </xf>
    <xf numFmtId="3" fontId="2" fillId="0" borderId="12" xfId="68" applyNumberFormat="1" applyFont="1" applyFill="1" applyBorder="1" applyAlignment="1">
      <alignment horizontal="center" vertical="center"/>
      <protection/>
    </xf>
    <xf numFmtId="3" fontId="2" fillId="33" borderId="12" xfId="68" applyNumberFormat="1" applyFont="1" applyFill="1" applyBorder="1" applyAlignment="1">
      <alignment horizontal="center" vertical="center"/>
      <protection/>
    </xf>
    <xf numFmtId="0" fontId="61" fillId="0" borderId="13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5" fillId="0" borderId="0" xfId="65" applyFont="1">
      <alignment/>
      <protection/>
    </xf>
    <xf numFmtId="3" fontId="6" fillId="33" borderId="0" xfId="68" applyNumberFormat="1" applyFont="1" applyFill="1">
      <alignment/>
      <protection/>
    </xf>
    <xf numFmtId="0" fontId="68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9" fillId="0" borderId="0" xfId="65" applyFont="1" applyFill="1">
      <alignment/>
      <protection/>
    </xf>
    <xf numFmtId="0" fontId="10" fillId="0" borderId="0" xfId="65" applyFont="1" applyFill="1">
      <alignment/>
      <protection/>
    </xf>
    <xf numFmtId="3" fontId="7" fillId="0" borderId="0" xfId="68" applyNumberFormat="1" applyFont="1" applyFill="1">
      <alignment/>
      <protection/>
    </xf>
    <xf numFmtId="0" fontId="5" fillId="0" borderId="0" xfId="0" applyFont="1" applyBorder="1" applyAlignment="1">
      <alignment horizontal="left" vertical="center"/>
    </xf>
    <xf numFmtId="0" fontId="4" fillId="0" borderId="0" xfId="69" applyFont="1">
      <alignment/>
      <protection/>
    </xf>
    <xf numFmtId="0" fontId="5" fillId="34" borderId="14" xfId="69" applyFont="1" applyFill="1" applyBorder="1" applyAlignment="1">
      <alignment horizontal="center" vertical="center"/>
      <protection/>
    </xf>
    <xf numFmtId="167" fontId="5" fillId="34" borderId="14" xfId="62" applyNumberFormat="1" applyFont="1" applyFill="1" applyBorder="1" applyAlignment="1">
      <alignment horizontal="center" vertical="center"/>
    </xf>
    <xf numFmtId="0" fontId="4" fillId="34" borderId="0" xfId="69" applyFont="1" applyFill="1">
      <alignment/>
      <protection/>
    </xf>
    <xf numFmtId="0" fontId="8" fillId="0" borderId="0" xfId="66" applyFont="1" applyFill="1">
      <alignment/>
      <protection/>
    </xf>
    <xf numFmtId="167" fontId="4" fillId="0" borderId="15" xfId="62" applyNumberFormat="1" applyFont="1" applyFill="1" applyBorder="1" applyAlignment="1">
      <alignment vertical="center" shrinkToFit="1"/>
    </xf>
    <xf numFmtId="167" fontId="4" fillId="0" borderId="15" xfId="63" applyNumberFormat="1" applyFont="1" applyFill="1" applyBorder="1" applyAlignment="1">
      <alignment horizontal="center"/>
    </xf>
    <xf numFmtId="167" fontId="4" fillId="0" borderId="15" xfId="62" applyNumberFormat="1" applyFont="1" applyFill="1" applyBorder="1" applyAlignment="1">
      <alignment/>
    </xf>
    <xf numFmtId="0" fontId="12" fillId="0" borderId="0" xfId="66" applyFont="1" applyFill="1">
      <alignment/>
      <protection/>
    </xf>
    <xf numFmtId="0" fontId="4" fillId="0" borderId="15" xfId="69" applyFont="1" applyBorder="1" applyAlignment="1">
      <alignment horizontal="center"/>
      <protection/>
    </xf>
    <xf numFmtId="0" fontId="7" fillId="0" borderId="0" xfId="69" applyFont="1">
      <alignment/>
      <protection/>
    </xf>
    <xf numFmtId="0" fontId="13" fillId="0" borderId="0" xfId="69" applyFont="1">
      <alignment/>
      <protection/>
    </xf>
    <xf numFmtId="0" fontId="14" fillId="0" borderId="0" xfId="69" applyFont="1">
      <alignment/>
      <protection/>
    </xf>
    <xf numFmtId="0" fontId="4" fillId="0" borderId="0" xfId="69" applyFont="1" applyAlignment="1">
      <alignment horizontal="left"/>
      <protection/>
    </xf>
    <xf numFmtId="0" fontId="13" fillId="0" borderId="0" xfId="69" applyFont="1" applyAlignment="1">
      <alignment horizontal="left"/>
      <protection/>
    </xf>
    <xf numFmtId="0" fontId="4" fillId="0" borderId="0" xfId="69" applyFont="1" applyFill="1">
      <alignment/>
      <protection/>
    </xf>
    <xf numFmtId="166" fontId="66" fillId="0" borderId="10" xfId="42" applyNumberFormat="1" applyFont="1" applyFill="1" applyBorder="1" applyAlignment="1">
      <alignment horizontal="left" vertical="center"/>
    </xf>
    <xf numFmtId="3" fontId="6" fillId="33" borderId="12" xfId="67" applyNumberFormat="1" applyFont="1" applyFill="1" applyBorder="1" applyAlignment="1">
      <alignment horizontal="center" vertical="center"/>
      <protection/>
    </xf>
    <xf numFmtId="0" fontId="64" fillId="0" borderId="12" xfId="0" applyFont="1" applyFill="1" applyBorder="1" applyAlignment="1">
      <alignment horizontal="center" vertical="center"/>
    </xf>
    <xf numFmtId="3" fontId="66" fillId="0" borderId="10" xfId="68" applyNumberFormat="1" applyFont="1" applyFill="1" applyBorder="1" applyAlignment="1">
      <alignment horizontal="left" vertical="center"/>
      <protection/>
    </xf>
    <xf numFmtId="3" fontId="62" fillId="0" borderId="10" xfId="68" applyNumberFormat="1" applyFont="1" applyFill="1" applyBorder="1" applyAlignment="1">
      <alignment horizontal="left" vertical="center"/>
      <protection/>
    </xf>
    <xf numFmtId="3" fontId="62" fillId="0" borderId="10" xfId="68" applyNumberFormat="1" applyFont="1" applyFill="1" applyBorder="1" applyAlignment="1">
      <alignment horizontal="left" vertical="center" wrapText="1"/>
      <protection/>
    </xf>
    <xf numFmtId="3" fontId="5" fillId="0" borderId="10" xfId="68" applyNumberFormat="1" applyFont="1" applyFill="1" applyBorder="1" applyAlignment="1">
      <alignment horizontal="left" vertical="center"/>
      <protection/>
    </xf>
    <xf numFmtId="3" fontId="65" fillId="0" borderId="10" xfId="68" applyNumberFormat="1" applyFont="1" applyFill="1" applyBorder="1" applyAlignment="1">
      <alignment horizontal="left" vertical="center"/>
      <protection/>
    </xf>
    <xf numFmtId="3" fontId="4" fillId="0" borderId="10" xfId="68" applyNumberFormat="1" applyFont="1" applyFill="1" applyBorder="1" applyAlignment="1">
      <alignment horizontal="left" vertical="center"/>
      <protection/>
    </xf>
    <xf numFmtId="3" fontId="61" fillId="0" borderId="0" xfId="0" applyNumberFormat="1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3" fontId="15" fillId="0" borderId="0" xfId="68" applyNumberFormat="1" applyFont="1" applyFill="1">
      <alignment/>
      <protection/>
    </xf>
    <xf numFmtId="0" fontId="16" fillId="0" borderId="0" xfId="65" applyFont="1" applyFill="1">
      <alignment/>
      <protection/>
    </xf>
    <xf numFmtId="0" fontId="17" fillId="0" borderId="0" xfId="65" applyFont="1" applyFill="1">
      <alignment/>
      <protection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18" fillId="0" borderId="0" xfId="65" applyFont="1" applyFill="1">
      <alignment/>
      <protection/>
    </xf>
    <xf numFmtId="0" fontId="71" fillId="0" borderId="0" xfId="0" applyFont="1" applyBorder="1" applyAlignment="1">
      <alignment vertical="center"/>
    </xf>
    <xf numFmtId="3" fontId="19" fillId="0" borderId="0" xfId="68" applyNumberFormat="1" applyFont="1" applyFill="1">
      <alignment/>
      <protection/>
    </xf>
    <xf numFmtId="0" fontId="72" fillId="0" borderId="0" xfId="0" applyFont="1" applyBorder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61" fillId="0" borderId="0" xfId="0" applyFont="1" applyFill="1" applyAlignment="1">
      <alignment/>
    </xf>
    <xf numFmtId="166" fontId="65" fillId="0" borderId="10" xfId="42" applyNumberFormat="1" applyFont="1" applyFill="1" applyBorder="1" applyAlignment="1">
      <alignment horizontal="center" vertical="center"/>
    </xf>
    <xf numFmtId="166" fontId="4" fillId="0" borderId="10" xfId="42" applyNumberFormat="1" applyFont="1" applyFill="1" applyBorder="1" applyAlignment="1">
      <alignment horizontal="center" vertical="center"/>
    </xf>
    <xf numFmtId="0" fontId="4" fillId="34" borderId="14" xfId="69" applyFont="1" applyFill="1" applyBorder="1" applyAlignment="1">
      <alignment horizontal="center" vertical="center"/>
      <protection/>
    </xf>
    <xf numFmtId="167" fontId="4" fillId="34" borderId="15" xfId="62" applyNumberFormat="1" applyFont="1" applyFill="1" applyBorder="1" applyAlignment="1">
      <alignment/>
    </xf>
    <xf numFmtId="167" fontId="4" fillId="34" borderId="15" xfId="62" applyNumberFormat="1" applyFont="1" applyFill="1" applyBorder="1" applyAlignment="1">
      <alignment horizontal="center"/>
    </xf>
    <xf numFmtId="167" fontId="4" fillId="34" borderId="15" xfId="62" applyNumberFormat="1" applyFont="1" applyFill="1" applyBorder="1" applyAlignment="1">
      <alignment horizontal="left"/>
    </xf>
    <xf numFmtId="167" fontId="4" fillId="34" borderId="0" xfId="69" applyNumberFormat="1" applyFont="1" applyFill="1">
      <alignment/>
      <protection/>
    </xf>
    <xf numFmtId="3" fontId="5" fillId="0" borderId="11" xfId="68" applyNumberFormat="1" applyFont="1" applyFill="1" applyBorder="1" applyAlignment="1">
      <alignment horizontal="left" vertical="center"/>
      <protection/>
    </xf>
    <xf numFmtId="3" fontId="5" fillId="33" borderId="11" xfId="68" applyNumberFormat="1" applyFont="1" applyFill="1" applyBorder="1" applyAlignment="1">
      <alignment horizontal="left" vertical="center"/>
      <protection/>
    </xf>
    <xf numFmtId="3" fontId="5" fillId="33" borderId="10" xfId="68" applyNumberFormat="1" applyFont="1" applyFill="1" applyBorder="1" applyAlignment="1">
      <alignment horizontal="center" vertical="center"/>
      <protection/>
    </xf>
    <xf numFmtId="166" fontId="5" fillId="33" borderId="16" xfId="42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3" fontId="21" fillId="0" borderId="0" xfId="0" applyNumberFormat="1" applyFont="1" applyAlignment="1">
      <alignment vertical="center"/>
    </xf>
    <xf numFmtId="0" fontId="4" fillId="0" borderId="0" xfId="69" applyFont="1" applyBorder="1" applyAlignment="1">
      <alignment/>
      <protection/>
    </xf>
    <xf numFmtId="0" fontId="4" fillId="34" borderId="12" xfId="0" applyFont="1" applyFill="1" applyBorder="1" applyAlignment="1">
      <alignment horizontal="center" vertical="center" wrapText="1"/>
    </xf>
    <xf numFmtId="0" fontId="4" fillId="0" borderId="12" xfId="69" applyFont="1" applyBorder="1" applyAlignment="1">
      <alignment horizontal="center" vertical="center"/>
      <protection/>
    </xf>
    <xf numFmtId="167" fontId="5" fillId="0" borderId="17" xfId="62" applyNumberFormat="1" applyFont="1" applyFill="1" applyBorder="1" applyAlignment="1">
      <alignment vertical="center" shrinkToFit="1"/>
    </xf>
    <xf numFmtId="167" fontId="5" fillId="0" borderId="17" xfId="63" applyNumberFormat="1" applyFont="1" applyFill="1" applyBorder="1" applyAlignment="1">
      <alignment horizontal="center"/>
    </xf>
    <xf numFmtId="167" fontId="5" fillId="0" borderId="17" xfId="62" applyNumberFormat="1" applyFont="1" applyFill="1" applyBorder="1" applyAlignment="1">
      <alignment/>
    </xf>
    <xf numFmtId="167" fontId="5" fillId="34" borderId="17" xfId="62" applyNumberFormat="1" applyFont="1" applyFill="1" applyBorder="1" applyAlignment="1">
      <alignment/>
    </xf>
    <xf numFmtId="167" fontId="5" fillId="0" borderId="15" xfId="62" applyNumberFormat="1" applyFont="1" applyFill="1" applyBorder="1" applyAlignment="1">
      <alignment vertical="center" shrinkToFit="1"/>
    </xf>
    <xf numFmtId="0" fontId="5" fillId="0" borderId="15" xfId="69" applyFont="1" applyBorder="1" applyAlignment="1">
      <alignment horizontal="center"/>
      <protection/>
    </xf>
    <xf numFmtId="167" fontId="4" fillId="0" borderId="15" xfId="62" applyNumberFormat="1" applyFont="1" applyBorder="1" applyAlignment="1">
      <alignment horizontal="center"/>
    </xf>
    <xf numFmtId="167" fontId="5" fillId="0" borderId="15" xfId="62" applyNumberFormat="1" applyFont="1" applyFill="1" applyBorder="1" applyAlignment="1">
      <alignment/>
    </xf>
    <xf numFmtId="167" fontId="4" fillId="34" borderId="15" xfId="62" applyNumberFormat="1" applyFont="1" applyFill="1" applyBorder="1" applyAlignment="1">
      <alignment vertical="center" shrinkToFit="1"/>
    </xf>
    <xf numFmtId="167" fontId="4" fillId="34" borderId="15" xfId="63" applyNumberFormat="1" applyFont="1" applyFill="1" applyBorder="1" applyAlignment="1">
      <alignment horizontal="center"/>
    </xf>
    <xf numFmtId="167" fontId="4" fillId="34" borderId="15" xfId="62" applyNumberFormat="1" applyFont="1" applyFill="1" applyBorder="1" applyAlignment="1">
      <alignment/>
    </xf>
    <xf numFmtId="167" fontId="5" fillId="0" borderId="15" xfId="63" applyNumberFormat="1" applyFont="1" applyFill="1" applyBorder="1" applyAlignment="1">
      <alignment horizontal="center"/>
    </xf>
    <xf numFmtId="167" fontId="4" fillId="0" borderId="15" xfId="62" applyNumberFormat="1" applyFont="1" applyFill="1" applyBorder="1" applyAlignment="1">
      <alignment horizontal="left"/>
    </xf>
    <xf numFmtId="167" fontId="4" fillId="0" borderId="15" xfId="62" applyNumberFormat="1" applyFont="1" applyBorder="1" applyAlignment="1">
      <alignment/>
    </xf>
    <xf numFmtId="167" fontId="5" fillId="0" borderId="15" xfId="62" applyNumberFormat="1" applyFont="1" applyBorder="1" applyAlignment="1">
      <alignment/>
    </xf>
    <xf numFmtId="167" fontId="5" fillId="0" borderId="18" xfId="62" applyNumberFormat="1" applyFont="1" applyFill="1" applyBorder="1" applyAlignment="1">
      <alignment vertical="center" shrinkToFit="1"/>
    </xf>
    <xf numFmtId="167" fontId="5" fillId="0" borderId="18" xfId="63" applyNumberFormat="1" applyFont="1" applyFill="1" applyBorder="1" applyAlignment="1">
      <alignment horizontal="center"/>
    </xf>
    <xf numFmtId="167" fontId="5" fillId="0" borderId="18" xfId="62" applyNumberFormat="1" applyFont="1" applyFill="1" applyBorder="1" applyAlignment="1">
      <alignment/>
    </xf>
    <xf numFmtId="167" fontId="4" fillId="34" borderId="18" xfId="62" applyNumberFormat="1" applyFont="1" applyFill="1" applyBorder="1" applyAlignment="1">
      <alignment/>
    </xf>
    <xf numFmtId="167" fontId="4" fillId="0" borderId="18" xfId="62" applyNumberFormat="1" applyFont="1" applyBorder="1" applyAlignment="1">
      <alignment/>
    </xf>
    <xf numFmtId="3" fontId="4" fillId="0" borderId="0" xfId="69" applyNumberFormat="1" applyFont="1">
      <alignment/>
      <protection/>
    </xf>
    <xf numFmtId="167" fontId="4" fillId="0" borderId="0" xfId="69" applyNumberFormat="1" applyFont="1">
      <alignment/>
      <protection/>
    </xf>
    <xf numFmtId="3" fontId="4" fillId="33" borderId="16" xfId="68" applyNumberFormat="1" applyFont="1" applyFill="1" applyBorder="1" applyAlignment="1">
      <alignment horizontal="center" vertical="center"/>
      <protection/>
    </xf>
    <xf numFmtId="166" fontId="4" fillId="0" borderId="16" xfId="42" applyNumberFormat="1" applyFont="1" applyBorder="1" applyAlignment="1">
      <alignment horizontal="center" vertical="center"/>
    </xf>
    <xf numFmtId="3" fontId="5" fillId="33" borderId="16" xfId="68" applyNumberFormat="1" applyFont="1" applyFill="1" applyBorder="1" applyAlignment="1">
      <alignment horizontal="center" vertical="center"/>
      <protection/>
    </xf>
    <xf numFmtId="0" fontId="61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/>
    </xf>
    <xf numFmtId="166" fontId="65" fillId="0" borderId="0" xfId="42" applyNumberFormat="1" applyFont="1" applyBorder="1" applyAlignment="1">
      <alignment horizontal="center" vertical="center"/>
    </xf>
    <xf numFmtId="166" fontId="4" fillId="0" borderId="0" xfId="42" applyNumberFormat="1" applyFont="1" applyBorder="1" applyAlignment="1">
      <alignment horizontal="center" vertical="center"/>
    </xf>
    <xf numFmtId="166" fontId="63" fillId="0" borderId="0" xfId="42" applyNumberFormat="1" applyFont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3" fontId="61" fillId="0" borderId="0" xfId="0" applyNumberFormat="1" applyFont="1" applyBorder="1" applyAlignment="1">
      <alignment horizontal="center" vertical="center"/>
    </xf>
    <xf numFmtId="166" fontId="66" fillId="0" borderId="10" xfId="42" applyNumberFormat="1" applyFont="1" applyFill="1" applyBorder="1" applyAlignment="1">
      <alignment horizontal="center" vertical="center"/>
    </xf>
    <xf numFmtId="164" fontId="67" fillId="0" borderId="10" xfId="42" applyNumberFormat="1" applyFont="1" applyBorder="1" applyAlignment="1">
      <alignment horizontal="center" vertical="center"/>
    </xf>
    <xf numFmtId="3" fontId="63" fillId="0" borderId="10" xfId="68" applyNumberFormat="1" applyFont="1" applyFill="1" applyBorder="1" applyAlignment="1">
      <alignment horizontal="left" vertical="center"/>
      <protection/>
    </xf>
    <xf numFmtId="3" fontId="63" fillId="33" borderId="10" xfId="68" applyNumberFormat="1" applyFont="1" applyFill="1" applyBorder="1" applyAlignment="1">
      <alignment horizontal="center" vertical="center"/>
      <protection/>
    </xf>
    <xf numFmtId="166" fontId="65" fillId="33" borderId="10" xfId="42" applyNumberFormat="1" applyFont="1" applyFill="1" applyBorder="1" applyAlignment="1">
      <alignment horizontal="center" vertical="center"/>
    </xf>
    <xf numFmtId="166" fontId="63" fillId="0" borderId="10" xfId="42" applyNumberFormat="1" applyFont="1" applyBorder="1" applyAlignment="1">
      <alignment horizontal="center" vertical="center"/>
    </xf>
    <xf numFmtId="3" fontId="4" fillId="0" borderId="10" xfId="68" applyNumberFormat="1" applyFont="1" applyFill="1" applyBorder="1" applyAlignment="1">
      <alignment horizontal="center" vertical="center"/>
      <protection/>
    </xf>
    <xf numFmtId="166" fontId="5" fillId="0" borderId="10" xfId="42" applyNumberFormat="1" applyFont="1" applyFill="1" applyBorder="1" applyAlignment="1">
      <alignment horizontal="center" vertical="center"/>
    </xf>
    <xf numFmtId="166" fontId="4" fillId="0" borderId="0" xfId="4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3" fillId="34" borderId="19" xfId="69" applyFont="1" applyFill="1" applyBorder="1" applyAlignment="1">
      <alignment horizontal="center" vertical="center"/>
      <protection/>
    </xf>
    <xf numFmtId="0" fontId="63" fillId="34" borderId="14" xfId="69" applyFont="1" applyFill="1" applyBorder="1" applyAlignment="1">
      <alignment horizontal="center" vertical="center"/>
      <protection/>
    </xf>
    <xf numFmtId="167" fontId="65" fillId="34" borderId="14" xfId="62" applyNumberFormat="1" applyFont="1" applyFill="1" applyBorder="1" applyAlignment="1">
      <alignment horizontal="center" vertical="center"/>
    </xf>
    <xf numFmtId="0" fontId="63" fillId="0" borderId="0" xfId="69" applyFont="1">
      <alignment/>
      <protection/>
    </xf>
    <xf numFmtId="3" fontId="4" fillId="0" borderId="20" xfId="68" applyNumberFormat="1" applyFont="1" applyFill="1" applyBorder="1" applyAlignment="1">
      <alignment horizontal="left" vertical="center"/>
      <protection/>
    </xf>
    <xf numFmtId="3" fontId="4" fillId="33" borderId="20" xfId="68" applyNumberFormat="1" applyFont="1" applyFill="1" applyBorder="1" applyAlignment="1">
      <alignment horizontal="center" vertical="center"/>
      <protection/>
    </xf>
    <xf numFmtId="166" fontId="5" fillId="33" borderId="20" xfId="42" applyNumberFormat="1" applyFont="1" applyFill="1" applyBorder="1" applyAlignment="1">
      <alignment horizontal="center" vertical="center"/>
    </xf>
    <xf numFmtId="166" fontId="4" fillId="0" borderId="20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4" fillId="0" borderId="19" xfId="69" applyFont="1" applyBorder="1" applyAlignment="1">
      <alignment horizontal="center"/>
      <protection/>
    </xf>
    <xf numFmtId="0" fontId="4" fillId="0" borderId="21" xfId="69" applyFont="1" applyBorder="1" applyAlignment="1">
      <alignment horizontal="center"/>
      <protection/>
    </xf>
    <xf numFmtId="0" fontId="4" fillId="0" borderId="22" xfId="69" applyFont="1" applyBorder="1" applyAlignment="1">
      <alignment horizontal="center"/>
      <protection/>
    </xf>
    <xf numFmtId="0" fontId="5" fillId="0" borderId="12" xfId="69" applyFont="1" applyFill="1" applyBorder="1" applyAlignment="1">
      <alignment horizontal="center" vertical="center"/>
      <protection/>
    </xf>
    <xf numFmtId="0" fontId="5" fillId="0" borderId="12" xfId="69" applyFont="1" applyBorder="1" applyAlignment="1">
      <alignment horizontal="center" vertical="center"/>
      <protection/>
    </xf>
    <xf numFmtId="0" fontId="5" fillId="0" borderId="14" xfId="69" applyFont="1" applyBorder="1" applyAlignment="1">
      <alignment horizontal="center" vertical="center"/>
      <protection/>
    </xf>
    <xf numFmtId="0" fontId="5" fillId="0" borderId="23" xfId="69" applyFont="1" applyBorder="1" applyAlignment="1">
      <alignment horizontal="center" vertical="center"/>
      <protection/>
    </xf>
    <xf numFmtId="0" fontId="4" fillId="34" borderId="12" xfId="69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เครื่องหมายจุลภาค 3" xfId="62"/>
    <cellStyle name="เครื่องหมายจุลภาค_เล่มยาวผ.สินค้าเกษตรมีคุณภาพได้มาตรฐานปี 2553" xfId="63"/>
    <cellStyle name="ปกติ 2" xfId="64"/>
    <cellStyle name="ปกติ 3" xfId="65"/>
    <cellStyle name="ปกติ_National Monitoring Plan(สมบูรณ์)" xfId="66"/>
    <cellStyle name="ปกติ_Sheet1" xfId="67"/>
    <cellStyle name="ปกติ_แผนงานสนงปศจ" xfId="68"/>
    <cellStyle name="ปกติ_งานด้านมาตรฐานสินค้าปี 255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0</xdr:row>
      <xdr:rowOff>85725</xdr:rowOff>
    </xdr:from>
    <xdr:to>
      <xdr:col>6</xdr:col>
      <xdr:colOff>885825</xdr:colOff>
      <xdr:row>0</xdr:row>
      <xdr:rowOff>552450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344025" y="85725"/>
          <a:ext cx="15716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แบบ ตป.01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590550</xdr:colOff>
      <xdr:row>0</xdr:row>
      <xdr:rowOff>219075</xdr:rowOff>
    </xdr:from>
    <xdr:to>
      <xdr:col>14</xdr:col>
      <xdr:colOff>342900</xdr:colOff>
      <xdr:row>0</xdr:row>
      <xdr:rowOff>685800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172950" y="219075"/>
          <a:ext cx="12573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ตป.0</a:t>
          </a:r>
          <a:r>
            <a:rPr lang="en-US" cap="none" sz="2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9"/>
  <sheetViews>
    <sheetView view="pageBreakPreview" zoomScale="90" zoomScaleSheetLayoutView="90" zoomScalePageLayoutView="0" workbookViewId="0" topLeftCell="A1">
      <selection activeCell="A2" sqref="A2"/>
    </sheetView>
  </sheetViews>
  <sheetFormatPr defaultColWidth="11.00390625" defaultRowHeight="15"/>
  <cols>
    <col min="1" max="1" width="74.421875" style="61" customWidth="1"/>
    <col min="2" max="2" width="13.7109375" style="1" customWidth="1"/>
    <col min="3" max="3" width="15.57421875" style="8" customWidth="1"/>
    <col min="4" max="7" width="15.57421875" style="1" customWidth="1"/>
    <col min="8" max="8" width="9.8515625" style="1" bestFit="1" customWidth="1"/>
    <col min="9" max="246" width="9.140625" style="1" customWidth="1"/>
    <col min="247" max="247" width="56.421875" style="1" customWidth="1"/>
    <col min="248" max="248" width="8.28125" style="1" bestFit="1" customWidth="1"/>
    <col min="249" max="249" width="12.140625" style="1" bestFit="1" customWidth="1"/>
    <col min="250" max="250" width="9.8515625" style="1" bestFit="1" customWidth="1"/>
    <col min="251" max="251" width="11.00390625" style="1" bestFit="1" customWidth="1"/>
    <col min="252" max="252" width="9.8515625" style="1" bestFit="1" customWidth="1"/>
    <col min="253" max="253" width="11.00390625" style="1" bestFit="1" customWidth="1"/>
    <col min="254" max="16384" width="11.00390625" style="1" customWidth="1"/>
  </cols>
  <sheetData>
    <row r="1" spans="1:7" ht="52.5" customHeight="1">
      <c r="A1" s="144" t="s">
        <v>131</v>
      </c>
      <c r="B1" s="144"/>
      <c r="C1" s="144"/>
      <c r="D1" s="144"/>
      <c r="E1" s="144"/>
      <c r="F1" s="144"/>
      <c r="G1" s="144"/>
    </row>
    <row r="2" spans="1:7" s="67" customFormat="1" ht="28.5">
      <c r="A2" s="63" t="s">
        <v>132</v>
      </c>
      <c r="B2" s="64"/>
      <c r="C2" s="64" t="s">
        <v>18</v>
      </c>
      <c r="E2" s="65"/>
      <c r="F2" s="65"/>
      <c r="G2" s="66"/>
    </row>
    <row r="3" spans="1:7" s="67" customFormat="1" ht="28.5">
      <c r="A3" s="62" t="s">
        <v>96</v>
      </c>
      <c r="B3" s="68"/>
      <c r="C3" s="68" t="s">
        <v>17</v>
      </c>
      <c r="E3" s="69"/>
      <c r="F3" s="69"/>
      <c r="G3" s="66"/>
    </row>
    <row r="4" spans="1:7" s="67" customFormat="1" ht="28.5">
      <c r="A4" s="62" t="s">
        <v>97</v>
      </c>
      <c r="B4" s="70"/>
      <c r="C4" s="70" t="s">
        <v>16</v>
      </c>
      <c r="E4" s="71"/>
      <c r="F4" s="71"/>
      <c r="G4" s="66"/>
    </row>
    <row r="5" spans="1:7" s="67" customFormat="1" ht="28.5">
      <c r="A5" s="62" t="s">
        <v>98</v>
      </c>
      <c r="B5" s="72"/>
      <c r="C5" s="73"/>
      <c r="D5" s="74"/>
      <c r="E5" s="74"/>
      <c r="F5" s="74"/>
      <c r="G5" s="66"/>
    </row>
    <row r="6" spans="1:8" ht="21">
      <c r="A6" s="53" t="s">
        <v>15</v>
      </c>
      <c r="B6" s="22" t="s">
        <v>14</v>
      </c>
      <c r="C6" s="52" t="s">
        <v>13</v>
      </c>
      <c r="D6" s="21" t="s">
        <v>10</v>
      </c>
      <c r="E6" s="21" t="s">
        <v>9</v>
      </c>
      <c r="F6" s="21" t="s">
        <v>11</v>
      </c>
      <c r="G6" s="21" t="s">
        <v>12</v>
      </c>
      <c r="H6" s="117"/>
    </row>
    <row r="7" spans="1:8" ht="21">
      <c r="A7" s="83" t="s">
        <v>93</v>
      </c>
      <c r="B7" s="84"/>
      <c r="C7" s="20"/>
      <c r="D7" s="19"/>
      <c r="E7" s="19"/>
      <c r="F7" s="19"/>
      <c r="G7" s="19"/>
      <c r="H7" s="24"/>
    </row>
    <row r="8" spans="1:8" ht="21">
      <c r="A8" s="54" t="s">
        <v>6</v>
      </c>
      <c r="B8" s="15"/>
      <c r="C8" s="51"/>
      <c r="D8" s="14"/>
      <c r="E8" s="14"/>
      <c r="F8" s="14"/>
      <c r="G8" s="14"/>
      <c r="H8" s="24"/>
    </row>
    <row r="9" spans="1:8" ht="21">
      <c r="A9" s="54" t="s">
        <v>113</v>
      </c>
      <c r="B9" s="18" t="s">
        <v>1</v>
      </c>
      <c r="C9" s="124">
        <f>+C13</f>
        <v>18990</v>
      </c>
      <c r="D9" s="124">
        <f>+D13</f>
        <v>4370</v>
      </c>
      <c r="E9" s="124">
        <f>+E13</f>
        <v>7101</v>
      </c>
      <c r="F9" s="124">
        <f>+F13</f>
        <v>5719</v>
      </c>
      <c r="G9" s="124">
        <f>+G13</f>
        <v>1800</v>
      </c>
      <c r="H9" s="24"/>
    </row>
    <row r="10" spans="1:8" s="16" customFormat="1" ht="21">
      <c r="A10" s="55" t="s">
        <v>5</v>
      </c>
      <c r="B10" s="5"/>
      <c r="C10" s="4"/>
      <c r="D10" s="17"/>
      <c r="E10" s="17"/>
      <c r="F10" s="17"/>
      <c r="G10" s="17"/>
      <c r="H10" s="118"/>
    </row>
    <row r="11" spans="1:8" s="16" customFormat="1" ht="21">
      <c r="A11" s="56" t="s">
        <v>94</v>
      </c>
      <c r="B11" s="5" t="s">
        <v>4</v>
      </c>
      <c r="C11" s="4">
        <v>70</v>
      </c>
      <c r="D11" s="125"/>
      <c r="E11" s="125"/>
      <c r="F11" s="125"/>
      <c r="G11" s="125"/>
      <c r="H11" s="118"/>
    </row>
    <row r="12" spans="1:8" ht="21">
      <c r="A12" s="57" t="s">
        <v>95</v>
      </c>
      <c r="B12" s="85"/>
      <c r="C12" s="9"/>
      <c r="D12" s="3"/>
      <c r="E12" s="3"/>
      <c r="F12" s="3"/>
      <c r="G12" s="3"/>
      <c r="H12" s="24"/>
    </row>
    <row r="13" spans="1:8" ht="21">
      <c r="A13" s="58" t="s">
        <v>129</v>
      </c>
      <c r="B13" s="12" t="s">
        <v>1</v>
      </c>
      <c r="C13" s="76">
        <f>C17+C19+C21+C28+C37</f>
        <v>18990</v>
      </c>
      <c r="D13" s="76">
        <f>D17+D19+D21+D28+D37</f>
        <v>4370</v>
      </c>
      <c r="E13" s="76">
        <f>E17+E19+E21+E28+E37</f>
        <v>7101</v>
      </c>
      <c r="F13" s="76">
        <f>F17+F19+F21+F28+F37</f>
        <v>5719</v>
      </c>
      <c r="G13" s="76">
        <f>G17+G19+G21+G28+G37</f>
        <v>1800</v>
      </c>
      <c r="H13" s="24"/>
    </row>
    <row r="14" spans="1:8" s="13" customFormat="1" ht="21">
      <c r="A14" s="57" t="s">
        <v>114</v>
      </c>
      <c r="B14" s="7" t="s">
        <v>2</v>
      </c>
      <c r="C14" s="9">
        <f>+D14+E14+F14+G14</f>
        <v>1182</v>
      </c>
      <c r="D14" s="11">
        <f aca="true" t="shared" si="0" ref="D14:G15">D16+D18+D20</f>
        <v>221</v>
      </c>
      <c r="E14" s="11">
        <f t="shared" si="0"/>
        <v>459</v>
      </c>
      <c r="F14" s="11">
        <f t="shared" si="0"/>
        <v>386</v>
      </c>
      <c r="G14" s="11">
        <f t="shared" si="0"/>
        <v>116</v>
      </c>
      <c r="H14" s="119"/>
    </row>
    <row r="15" spans="1:8" s="10" customFormat="1" ht="21">
      <c r="A15" s="59"/>
      <c r="B15" s="7" t="s">
        <v>1</v>
      </c>
      <c r="C15" s="9">
        <f>+D15+E15+F15+G15</f>
        <v>17060</v>
      </c>
      <c r="D15" s="11">
        <f t="shared" si="0"/>
        <v>3700</v>
      </c>
      <c r="E15" s="11">
        <f t="shared" si="0"/>
        <v>6481</v>
      </c>
      <c r="F15" s="11">
        <f t="shared" si="0"/>
        <v>5299</v>
      </c>
      <c r="G15" s="11">
        <f t="shared" si="0"/>
        <v>1580</v>
      </c>
      <c r="H15" s="120"/>
    </row>
    <row r="16" spans="1:8" s="10" customFormat="1" ht="21">
      <c r="A16" s="59" t="s">
        <v>115</v>
      </c>
      <c r="B16" s="7" t="s">
        <v>2</v>
      </c>
      <c r="C16" s="9">
        <f aca="true" t="shared" si="1" ref="C16:C21">+D16+E16+F16+G16</f>
        <v>236</v>
      </c>
      <c r="D16" s="11">
        <v>75</v>
      </c>
      <c r="E16" s="11">
        <v>72</v>
      </c>
      <c r="F16" s="11">
        <v>71</v>
      </c>
      <c r="G16" s="11">
        <v>18</v>
      </c>
      <c r="H16" s="120"/>
    </row>
    <row r="17" spans="1:8" s="6" customFormat="1" ht="21">
      <c r="A17" s="126"/>
      <c r="B17" s="127" t="s">
        <v>1</v>
      </c>
      <c r="C17" s="128">
        <f t="shared" si="1"/>
        <v>4730</v>
      </c>
      <c r="D17" s="129">
        <v>1500</v>
      </c>
      <c r="E17" s="129">
        <v>1441</v>
      </c>
      <c r="F17" s="129">
        <v>1429</v>
      </c>
      <c r="G17" s="129">
        <v>360</v>
      </c>
      <c r="H17" s="121"/>
    </row>
    <row r="18" spans="1:8" s="10" customFormat="1" ht="21">
      <c r="A18" s="59" t="s">
        <v>116</v>
      </c>
      <c r="B18" s="7" t="s">
        <v>2</v>
      </c>
      <c r="C18" s="9">
        <f t="shared" si="1"/>
        <v>667</v>
      </c>
      <c r="D18" s="11">
        <v>80</v>
      </c>
      <c r="E18" s="11">
        <v>270</v>
      </c>
      <c r="F18" s="11">
        <v>243</v>
      </c>
      <c r="G18" s="11">
        <v>74</v>
      </c>
      <c r="H18" s="120"/>
    </row>
    <row r="19" spans="1:8" s="6" customFormat="1" ht="21">
      <c r="A19" s="126"/>
      <c r="B19" s="127" t="s">
        <v>1</v>
      </c>
      <c r="C19" s="128">
        <f t="shared" si="1"/>
        <v>6670</v>
      </c>
      <c r="D19" s="129">
        <v>800</v>
      </c>
      <c r="E19" s="129">
        <v>2700</v>
      </c>
      <c r="F19" s="129">
        <v>2430</v>
      </c>
      <c r="G19" s="129">
        <v>740</v>
      </c>
      <c r="H19" s="121"/>
    </row>
    <row r="20" spans="1:8" s="6" customFormat="1" ht="21">
      <c r="A20" s="59" t="s">
        <v>117</v>
      </c>
      <c r="B20" s="7" t="s">
        <v>2</v>
      </c>
      <c r="C20" s="9">
        <f t="shared" si="1"/>
        <v>279</v>
      </c>
      <c r="D20" s="11">
        <v>66</v>
      </c>
      <c r="E20" s="11">
        <v>117</v>
      </c>
      <c r="F20" s="11">
        <v>72</v>
      </c>
      <c r="G20" s="11">
        <v>24</v>
      </c>
      <c r="H20" s="121"/>
    </row>
    <row r="21" spans="1:8" s="6" customFormat="1" ht="21">
      <c r="A21" s="126"/>
      <c r="B21" s="127" t="s">
        <v>1</v>
      </c>
      <c r="C21" s="128">
        <f t="shared" si="1"/>
        <v>5660</v>
      </c>
      <c r="D21" s="129">
        <v>1400</v>
      </c>
      <c r="E21" s="129">
        <v>2340</v>
      </c>
      <c r="F21" s="129">
        <v>1440</v>
      </c>
      <c r="G21" s="129">
        <v>480</v>
      </c>
      <c r="H21" s="121"/>
    </row>
    <row r="22" spans="1:8" s="6" customFormat="1" ht="21">
      <c r="A22" s="57" t="s">
        <v>104</v>
      </c>
      <c r="B22" s="7"/>
      <c r="C22" s="9"/>
      <c r="D22" s="11"/>
      <c r="E22" s="11"/>
      <c r="F22" s="11"/>
      <c r="G22" s="11"/>
      <c r="H22" s="121"/>
    </row>
    <row r="23" spans="1:8" s="6" customFormat="1" ht="21">
      <c r="A23" s="59" t="s">
        <v>118</v>
      </c>
      <c r="B23" s="7" t="s">
        <v>105</v>
      </c>
      <c r="C23" s="9">
        <f>+D23+E23+F23+G23</f>
        <v>40</v>
      </c>
      <c r="D23" s="11">
        <v>10</v>
      </c>
      <c r="E23" s="11">
        <v>10</v>
      </c>
      <c r="F23" s="11">
        <v>10</v>
      </c>
      <c r="G23" s="11">
        <v>10</v>
      </c>
      <c r="H23" s="121"/>
    </row>
    <row r="24" spans="1:8" s="6" customFormat="1" ht="21">
      <c r="A24" s="59" t="s">
        <v>130</v>
      </c>
      <c r="B24" s="114"/>
      <c r="C24" s="86"/>
      <c r="D24" s="115"/>
      <c r="E24" s="115"/>
      <c r="F24" s="115"/>
      <c r="G24" s="115"/>
      <c r="H24" s="121"/>
    </row>
    <row r="25" spans="1:8" s="6" customFormat="1" ht="21">
      <c r="A25" s="59" t="s">
        <v>123</v>
      </c>
      <c r="B25" s="114" t="s">
        <v>1</v>
      </c>
      <c r="C25" s="9">
        <f>+D25+E25+F25+G25</f>
        <v>40</v>
      </c>
      <c r="D25" s="11">
        <v>10</v>
      </c>
      <c r="E25" s="11">
        <v>10</v>
      </c>
      <c r="F25" s="11">
        <v>10</v>
      </c>
      <c r="G25" s="11">
        <v>10</v>
      </c>
      <c r="H25" s="121"/>
    </row>
    <row r="26" spans="1:8" s="6" customFormat="1" ht="21">
      <c r="A26" s="59" t="s">
        <v>125</v>
      </c>
      <c r="B26" s="114" t="s">
        <v>1</v>
      </c>
      <c r="C26" s="86"/>
      <c r="D26" s="115"/>
      <c r="E26" s="115"/>
      <c r="F26" s="115"/>
      <c r="G26" s="115"/>
      <c r="H26" s="121"/>
    </row>
    <row r="27" spans="1:8" s="10" customFormat="1" ht="21">
      <c r="A27" s="59" t="s">
        <v>124</v>
      </c>
      <c r="B27" s="114" t="s">
        <v>1</v>
      </c>
      <c r="C27" s="86"/>
      <c r="D27" s="115"/>
      <c r="E27" s="115"/>
      <c r="F27" s="115"/>
      <c r="G27" s="115"/>
      <c r="H27" s="120"/>
    </row>
    <row r="28" spans="1:8" s="6" customFormat="1" ht="21">
      <c r="A28" s="126" t="s">
        <v>119</v>
      </c>
      <c r="B28" s="127" t="s">
        <v>105</v>
      </c>
      <c r="C28" s="128">
        <f>+D28+E28+F28+G28</f>
        <v>80</v>
      </c>
      <c r="D28" s="129">
        <v>20</v>
      </c>
      <c r="E28" s="129">
        <v>20</v>
      </c>
      <c r="F28" s="129">
        <v>20</v>
      </c>
      <c r="G28" s="129">
        <v>20</v>
      </c>
      <c r="H28" s="121"/>
    </row>
    <row r="29" spans="1:8" s="133" customFormat="1" ht="21">
      <c r="A29" s="57" t="s">
        <v>128</v>
      </c>
      <c r="B29" s="130"/>
      <c r="C29" s="131"/>
      <c r="D29" s="77"/>
      <c r="E29" s="77"/>
      <c r="F29" s="77"/>
      <c r="G29" s="77"/>
      <c r="H29" s="132"/>
    </row>
    <row r="30" spans="1:8" s="10" customFormat="1" ht="21">
      <c r="A30" s="59" t="s">
        <v>127</v>
      </c>
      <c r="B30" s="7" t="s">
        <v>105</v>
      </c>
      <c r="C30" s="9">
        <f>+D30+E30+F30+G30</f>
        <v>200</v>
      </c>
      <c r="D30" s="11">
        <v>50</v>
      </c>
      <c r="E30" s="11">
        <v>50</v>
      </c>
      <c r="F30" s="11">
        <v>50</v>
      </c>
      <c r="G30" s="11">
        <v>50</v>
      </c>
      <c r="H30" s="120"/>
    </row>
    <row r="31" spans="1:8" s="10" customFormat="1" ht="21">
      <c r="A31" s="59" t="s">
        <v>126</v>
      </c>
      <c r="B31" s="114"/>
      <c r="C31" s="86"/>
      <c r="D31" s="115"/>
      <c r="E31" s="115"/>
      <c r="F31" s="115"/>
      <c r="G31" s="115"/>
      <c r="H31" s="120"/>
    </row>
    <row r="32" spans="1:8" s="10" customFormat="1" ht="21">
      <c r="A32" s="59" t="s">
        <v>123</v>
      </c>
      <c r="B32" s="114" t="s">
        <v>1</v>
      </c>
      <c r="C32" s="9">
        <f>+D32+E32+F32+G32</f>
        <v>200</v>
      </c>
      <c r="D32" s="11">
        <v>50</v>
      </c>
      <c r="E32" s="11">
        <v>50</v>
      </c>
      <c r="F32" s="11">
        <v>50</v>
      </c>
      <c r="G32" s="11">
        <v>50</v>
      </c>
      <c r="H32" s="120"/>
    </row>
    <row r="33" spans="1:8" s="10" customFormat="1" ht="21">
      <c r="A33" s="59" t="s">
        <v>125</v>
      </c>
      <c r="B33" s="114" t="s">
        <v>1</v>
      </c>
      <c r="C33" s="86"/>
      <c r="D33" s="115"/>
      <c r="E33" s="115"/>
      <c r="F33" s="115"/>
      <c r="G33" s="115"/>
      <c r="H33" s="120"/>
    </row>
    <row r="34" spans="1:8" s="10" customFormat="1" ht="21">
      <c r="A34" s="59" t="s">
        <v>124</v>
      </c>
      <c r="B34" s="114" t="s">
        <v>1</v>
      </c>
      <c r="C34" s="86"/>
      <c r="D34" s="115"/>
      <c r="E34" s="115"/>
      <c r="F34" s="115"/>
      <c r="G34" s="115"/>
      <c r="H34" s="120"/>
    </row>
    <row r="35" spans="1:8" s="10" customFormat="1" ht="21">
      <c r="A35" s="57" t="s">
        <v>120</v>
      </c>
      <c r="B35" s="7"/>
      <c r="C35" s="9"/>
      <c r="D35" s="11"/>
      <c r="E35" s="11"/>
      <c r="F35" s="11"/>
      <c r="G35" s="11"/>
      <c r="H35" s="120"/>
    </row>
    <row r="36" spans="1:8" s="10" customFormat="1" ht="21">
      <c r="A36" s="59" t="s">
        <v>106</v>
      </c>
      <c r="B36" s="7" t="s">
        <v>3</v>
      </c>
      <c r="C36" s="9">
        <f>+D36+E36+F36+G36</f>
        <v>13680</v>
      </c>
      <c r="D36" s="11">
        <v>4020</v>
      </c>
      <c r="E36" s="11">
        <v>3900</v>
      </c>
      <c r="F36" s="11">
        <v>4320</v>
      </c>
      <c r="G36" s="11">
        <v>1440</v>
      </c>
      <c r="H36" s="120"/>
    </row>
    <row r="37" spans="1:8" s="10" customFormat="1" ht="21">
      <c r="A37" s="57" t="s">
        <v>107</v>
      </c>
      <c r="B37" s="116" t="s">
        <v>1</v>
      </c>
      <c r="C37" s="9">
        <f>+D37+E37+F37+G37</f>
        <v>1850</v>
      </c>
      <c r="D37" s="11">
        <v>650</v>
      </c>
      <c r="E37" s="11">
        <v>600</v>
      </c>
      <c r="F37" s="11">
        <v>400</v>
      </c>
      <c r="G37" s="11">
        <v>200</v>
      </c>
      <c r="H37" s="120"/>
    </row>
    <row r="38" spans="1:8" s="10" customFormat="1" ht="21">
      <c r="A38" s="59" t="s">
        <v>108</v>
      </c>
      <c r="B38" s="114" t="s">
        <v>1</v>
      </c>
      <c r="C38" s="9">
        <f>+D38+E38+F38+G38</f>
        <v>1850</v>
      </c>
      <c r="D38" s="11">
        <v>650</v>
      </c>
      <c r="E38" s="11">
        <v>600</v>
      </c>
      <c r="F38" s="11">
        <v>400</v>
      </c>
      <c r="G38" s="11">
        <v>200</v>
      </c>
      <c r="H38" s="120"/>
    </row>
    <row r="39" spans="1:8" s="10" customFormat="1" ht="21">
      <c r="A39" s="59" t="s">
        <v>121</v>
      </c>
      <c r="B39" s="114" t="s">
        <v>1</v>
      </c>
      <c r="C39" s="9">
        <f>+D39+E39+F39+G39</f>
        <v>1850</v>
      </c>
      <c r="D39" s="11">
        <v>650</v>
      </c>
      <c r="E39" s="11">
        <v>600</v>
      </c>
      <c r="F39" s="11">
        <v>400</v>
      </c>
      <c r="G39" s="11">
        <v>200</v>
      </c>
      <c r="H39" s="120"/>
    </row>
    <row r="40" spans="1:8" s="10" customFormat="1" ht="21">
      <c r="A40" s="59" t="s">
        <v>122</v>
      </c>
      <c r="B40" s="114"/>
      <c r="C40" s="86"/>
      <c r="D40" s="115"/>
      <c r="E40" s="115"/>
      <c r="F40" s="115"/>
      <c r="G40" s="115"/>
      <c r="H40" s="120"/>
    </row>
    <row r="41" spans="1:8" s="10" customFormat="1" ht="21">
      <c r="A41" s="59" t="s">
        <v>123</v>
      </c>
      <c r="B41" s="114" t="s">
        <v>1</v>
      </c>
      <c r="C41" s="9">
        <f>+D41+E41+F41+G41</f>
        <v>1850</v>
      </c>
      <c r="D41" s="11">
        <v>650</v>
      </c>
      <c r="E41" s="11">
        <v>600</v>
      </c>
      <c r="F41" s="11">
        <v>400</v>
      </c>
      <c r="G41" s="11">
        <v>200</v>
      </c>
      <c r="H41" s="120"/>
    </row>
    <row r="42" spans="1:8" s="10" customFormat="1" ht="21">
      <c r="A42" s="59" t="s">
        <v>125</v>
      </c>
      <c r="B42" s="114" t="s">
        <v>1</v>
      </c>
      <c r="C42" s="86"/>
      <c r="D42" s="115"/>
      <c r="E42" s="115"/>
      <c r="F42" s="115"/>
      <c r="G42" s="115"/>
      <c r="H42" s="120"/>
    </row>
    <row r="43" spans="1:8" s="75" customFormat="1" ht="21">
      <c r="A43" s="59" t="s">
        <v>124</v>
      </c>
      <c r="B43" s="114" t="s">
        <v>1</v>
      </c>
      <c r="C43" s="86"/>
      <c r="D43" s="115"/>
      <c r="E43" s="115"/>
      <c r="F43" s="115"/>
      <c r="G43" s="115"/>
      <c r="H43" s="122"/>
    </row>
    <row r="44" spans="1:8" s="2" customFormat="1" ht="21">
      <c r="A44" s="57" t="s">
        <v>109</v>
      </c>
      <c r="B44" s="114"/>
      <c r="C44" s="86"/>
      <c r="D44" s="115"/>
      <c r="E44" s="115"/>
      <c r="F44" s="115"/>
      <c r="G44" s="115"/>
      <c r="H44" s="123"/>
    </row>
    <row r="45" spans="1:7" ht="21">
      <c r="A45" s="59" t="s">
        <v>111</v>
      </c>
      <c r="B45" s="114" t="s">
        <v>110</v>
      </c>
      <c r="C45" s="9">
        <f>+D45+E45+F45+G45</f>
        <v>4</v>
      </c>
      <c r="D45" s="11">
        <v>1</v>
      </c>
      <c r="E45" s="11">
        <v>1</v>
      </c>
      <c r="F45" s="11">
        <v>1</v>
      </c>
      <c r="G45" s="11">
        <v>1</v>
      </c>
    </row>
    <row r="46" spans="1:7" ht="21">
      <c r="A46" s="138" t="s">
        <v>112</v>
      </c>
      <c r="B46" s="139" t="s">
        <v>110</v>
      </c>
      <c r="C46" s="140">
        <f>+D46+E46+F46+G46</f>
        <v>4</v>
      </c>
      <c r="D46" s="141">
        <v>1</v>
      </c>
      <c r="E46" s="141">
        <v>1</v>
      </c>
      <c r="F46" s="141">
        <v>1</v>
      </c>
      <c r="G46" s="141">
        <v>1</v>
      </c>
    </row>
    <row r="48" ht="21">
      <c r="A48" s="60"/>
    </row>
    <row r="49" ht="21">
      <c r="A49" s="60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P89"/>
  <sheetViews>
    <sheetView tabSelected="1" view="pageBreakPreview" zoomScale="60" zoomScaleNormal="80" zoomScalePageLayoutView="0" workbookViewId="0" topLeftCell="A1">
      <selection activeCell="I16" sqref="I16"/>
    </sheetView>
  </sheetViews>
  <sheetFormatPr defaultColWidth="9.00390625" defaultRowHeight="15"/>
  <cols>
    <col min="1" max="1" width="43.8515625" style="50" customWidth="1"/>
    <col min="2" max="2" width="8.57421875" style="35" bestFit="1" customWidth="1"/>
    <col min="3" max="3" width="18.8515625" style="35" bestFit="1" customWidth="1"/>
    <col min="4" max="5" width="12.8515625" style="35" customWidth="1"/>
    <col min="6" max="6" width="12.8515625" style="137" hidden="1" customWidth="1"/>
    <col min="7" max="7" width="11.7109375" style="35" customWidth="1"/>
    <col min="8" max="8" width="11.8515625" style="35" customWidth="1"/>
    <col min="9" max="9" width="17.140625" style="35" customWidth="1"/>
    <col min="10" max="10" width="12.8515625" style="35" customWidth="1"/>
    <col min="11" max="11" width="11.421875" style="35" customWidth="1"/>
    <col min="12" max="13" width="11.7109375" style="35" customWidth="1"/>
    <col min="14" max="14" width="10.8515625" style="35" customWidth="1"/>
    <col min="15" max="15" width="11.7109375" style="35" customWidth="1"/>
    <col min="16" max="18" width="10.7109375" style="35" customWidth="1"/>
    <col min="19" max="16384" width="9.00390625" style="35" customWidth="1"/>
  </cols>
  <sheetData>
    <row r="1" spans="1:15" s="1" customFormat="1" ht="60.75">
      <c r="A1" s="145" t="s">
        <v>131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1" s="1" customFormat="1" ht="21">
      <c r="A2" s="26" t="s">
        <v>133</v>
      </c>
      <c r="B2" s="31"/>
      <c r="C2" s="142"/>
      <c r="D2" s="28"/>
      <c r="E2" s="28"/>
      <c r="F2" s="30"/>
      <c r="K2" s="31"/>
    </row>
    <row r="3" spans="1:11" s="1" customFormat="1" ht="21">
      <c r="A3" s="27" t="s">
        <v>96</v>
      </c>
      <c r="B3" s="32"/>
      <c r="C3" s="142"/>
      <c r="D3" s="29"/>
      <c r="E3" s="29"/>
      <c r="F3" s="30"/>
      <c r="K3" s="32"/>
    </row>
    <row r="4" spans="1:11" s="1" customFormat="1" ht="21">
      <c r="A4" s="27" t="s">
        <v>97</v>
      </c>
      <c r="B4" s="33"/>
      <c r="C4" s="142"/>
      <c r="D4" s="30"/>
      <c r="E4" s="30"/>
      <c r="F4" s="30"/>
      <c r="K4" s="33"/>
    </row>
    <row r="5" spans="1:10" s="1" customFormat="1" ht="28.5">
      <c r="A5" s="27" t="s">
        <v>99</v>
      </c>
      <c r="C5" s="34"/>
      <c r="D5" s="34"/>
      <c r="E5" s="25"/>
      <c r="F5" s="25"/>
      <c r="H5" s="87" t="s">
        <v>22</v>
      </c>
      <c r="I5" s="88">
        <v>37700200</v>
      </c>
      <c r="J5" s="88" t="s">
        <v>0</v>
      </c>
    </row>
    <row r="6" spans="1:6" s="1" customFormat="1" ht="21">
      <c r="A6" s="27"/>
      <c r="B6" s="23"/>
      <c r="C6" s="143"/>
      <c r="D6" s="23"/>
      <c r="E6" s="23"/>
      <c r="F6" s="25"/>
    </row>
    <row r="7" spans="1:16" ht="21">
      <c r="A7" s="149" t="s">
        <v>19</v>
      </c>
      <c r="B7" s="150" t="s">
        <v>20</v>
      </c>
      <c r="C7" s="150" t="s">
        <v>21</v>
      </c>
      <c r="D7" s="151" t="s">
        <v>100</v>
      </c>
      <c r="E7" s="153" t="s">
        <v>92</v>
      </c>
      <c r="F7" s="134"/>
      <c r="G7" s="146" t="s">
        <v>101</v>
      </c>
      <c r="H7" s="147"/>
      <c r="I7" s="147"/>
      <c r="J7" s="147"/>
      <c r="K7" s="147"/>
      <c r="L7" s="147"/>
      <c r="M7" s="147"/>
      <c r="N7" s="147"/>
      <c r="O7" s="148"/>
      <c r="P7" s="89"/>
    </row>
    <row r="8" spans="1:15" ht="42">
      <c r="A8" s="149"/>
      <c r="B8" s="150"/>
      <c r="C8" s="150"/>
      <c r="D8" s="152"/>
      <c r="E8" s="153"/>
      <c r="F8" s="135"/>
      <c r="G8" s="78" t="s">
        <v>102</v>
      </c>
      <c r="H8" s="78" t="s">
        <v>12</v>
      </c>
      <c r="I8" s="78" t="s">
        <v>9</v>
      </c>
      <c r="J8" s="78" t="s">
        <v>10</v>
      </c>
      <c r="K8" s="78" t="s">
        <v>11</v>
      </c>
      <c r="L8" s="90" t="s">
        <v>91</v>
      </c>
      <c r="M8" s="90" t="s">
        <v>8</v>
      </c>
      <c r="N8" s="91" t="s">
        <v>103</v>
      </c>
      <c r="O8" s="90" t="s">
        <v>7</v>
      </c>
    </row>
    <row r="9" spans="1:16" s="38" customFormat="1" ht="21">
      <c r="A9" s="36" t="s">
        <v>22</v>
      </c>
      <c r="B9" s="36" t="s">
        <v>0</v>
      </c>
      <c r="C9" s="37">
        <f>C10+C15+C61+C76+C77</f>
        <v>39694480</v>
      </c>
      <c r="D9" s="37">
        <f>D10+D15+D61+D76+D77</f>
        <v>1740000</v>
      </c>
      <c r="E9" s="37">
        <f>E10+E15+E61+E76+E77</f>
        <v>254280</v>
      </c>
      <c r="F9" s="136">
        <f>SUM(D9:E9)</f>
        <v>1994280</v>
      </c>
      <c r="G9" s="37">
        <f>G10+G15+G61+G76+G77</f>
        <v>325500</v>
      </c>
      <c r="H9" s="37">
        <f aca="true" t="shared" si="0" ref="H9:O9">H10+H15+H61+H76+H77</f>
        <v>3508640</v>
      </c>
      <c r="I9" s="37">
        <f t="shared" si="0"/>
        <v>9842370</v>
      </c>
      <c r="J9" s="37">
        <f t="shared" si="0"/>
        <v>9588380</v>
      </c>
      <c r="K9" s="37">
        <f>K10+K15+K61+K76+K77</f>
        <v>7030430</v>
      </c>
      <c r="L9" s="37">
        <f>L10+L15+L61+L76+L77</f>
        <v>743200</v>
      </c>
      <c r="M9" s="37">
        <f t="shared" si="0"/>
        <v>310000</v>
      </c>
      <c r="N9" s="37">
        <f>N10+N15+N61+N76+N77</f>
        <v>344000</v>
      </c>
      <c r="O9" s="37">
        <f t="shared" si="0"/>
        <v>4013400</v>
      </c>
      <c r="P9" s="82"/>
    </row>
    <row r="10" spans="1:16" s="39" customFormat="1" ht="21">
      <c r="A10" s="92" t="s">
        <v>23</v>
      </c>
      <c r="B10" s="93" t="s">
        <v>0</v>
      </c>
      <c r="C10" s="94">
        <f>C11+C12+C13+C14</f>
        <v>0</v>
      </c>
      <c r="D10" s="94"/>
      <c r="E10" s="95">
        <f aca="true" t="shared" si="1" ref="E10:K10">E11+E12+E13+E14</f>
        <v>0</v>
      </c>
      <c r="F10" s="136">
        <f aca="true" t="shared" si="2" ref="F10:F73">SUM(D10:E10)</f>
        <v>0</v>
      </c>
      <c r="G10" s="95">
        <f t="shared" si="1"/>
        <v>0</v>
      </c>
      <c r="H10" s="95">
        <f t="shared" si="1"/>
        <v>0</v>
      </c>
      <c r="I10" s="95">
        <f t="shared" si="1"/>
        <v>0</v>
      </c>
      <c r="J10" s="95">
        <f t="shared" si="1"/>
        <v>0</v>
      </c>
      <c r="K10" s="95">
        <f t="shared" si="1"/>
        <v>0</v>
      </c>
      <c r="L10" s="95">
        <f>L11+L12+L13+L14</f>
        <v>0</v>
      </c>
      <c r="M10" s="95">
        <f>M11+M12+M13+M14</f>
        <v>0</v>
      </c>
      <c r="N10" s="95">
        <f>N11+N12+N13+N14</f>
        <v>0</v>
      </c>
      <c r="O10" s="95">
        <f>O11+O12+O13+O14</f>
        <v>0</v>
      </c>
      <c r="P10" s="82"/>
    </row>
    <row r="11" spans="1:16" s="43" customFormat="1" ht="21">
      <c r="A11" s="40" t="s">
        <v>24</v>
      </c>
      <c r="B11" s="41" t="s">
        <v>0</v>
      </c>
      <c r="C11" s="42">
        <f>SUM(E11:K11)</f>
        <v>0</v>
      </c>
      <c r="D11" s="42"/>
      <c r="E11" s="79">
        <v>0</v>
      </c>
      <c r="F11" s="136">
        <f t="shared" si="2"/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82"/>
    </row>
    <row r="12" spans="1:16" ht="21">
      <c r="A12" s="40" t="s">
        <v>25</v>
      </c>
      <c r="B12" s="44" t="s">
        <v>0</v>
      </c>
      <c r="C12" s="42">
        <f>SUM(E12:K12)</f>
        <v>0</v>
      </c>
      <c r="D12" s="42"/>
      <c r="E12" s="79">
        <v>0</v>
      </c>
      <c r="F12" s="136">
        <f t="shared" si="2"/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82"/>
    </row>
    <row r="13" spans="1:16" ht="21">
      <c r="A13" s="40" t="s">
        <v>26</v>
      </c>
      <c r="B13" s="44" t="s">
        <v>0</v>
      </c>
      <c r="C13" s="42">
        <f>SUM(E13:K13)</f>
        <v>0</v>
      </c>
      <c r="D13" s="42"/>
      <c r="E13" s="80"/>
      <c r="F13" s="136">
        <f t="shared" si="2"/>
        <v>0</v>
      </c>
      <c r="G13" s="80"/>
      <c r="H13" s="80"/>
      <c r="I13" s="80"/>
      <c r="J13" s="80"/>
      <c r="K13" s="80"/>
      <c r="L13" s="80"/>
      <c r="M13" s="80"/>
      <c r="N13" s="80"/>
      <c r="O13" s="80"/>
      <c r="P13" s="82"/>
    </row>
    <row r="14" spans="1:16" ht="21">
      <c r="A14" s="40" t="s">
        <v>27</v>
      </c>
      <c r="B14" s="44" t="s">
        <v>0</v>
      </c>
      <c r="C14" s="42"/>
      <c r="D14" s="42"/>
      <c r="E14" s="80"/>
      <c r="F14" s="136">
        <f t="shared" si="2"/>
        <v>0</v>
      </c>
      <c r="G14" s="80"/>
      <c r="H14" s="80"/>
      <c r="I14" s="80"/>
      <c r="J14" s="80"/>
      <c r="K14" s="80"/>
      <c r="L14" s="80"/>
      <c r="M14" s="80"/>
      <c r="N14" s="80"/>
      <c r="O14" s="80"/>
      <c r="P14" s="82"/>
    </row>
    <row r="15" spans="1:16" s="45" customFormat="1" ht="21">
      <c r="A15" s="96" t="s">
        <v>28</v>
      </c>
      <c r="B15" s="97" t="s">
        <v>0</v>
      </c>
      <c r="C15" s="98">
        <f>C16+C55</f>
        <v>19397480</v>
      </c>
      <c r="D15" s="98">
        <f aca="true" t="shared" si="3" ref="D15:K15">D16+D55</f>
        <v>1740000</v>
      </c>
      <c r="E15" s="80">
        <f t="shared" si="3"/>
        <v>254280</v>
      </c>
      <c r="F15" s="136">
        <f t="shared" si="2"/>
        <v>1994280</v>
      </c>
      <c r="G15" s="80">
        <f t="shared" si="3"/>
        <v>325500</v>
      </c>
      <c r="H15" s="80">
        <f t="shared" si="3"/>
        <v>1324640</v>
      </c>
      <c r="I15" s="80">
        <f t="shared" si="3"/>
        <v>3290370</v>
      </c>
      <c r="J15" s="80">
        <f t="shared" si="3"/>
        <v>2490380</v>
      </c>
      <c r="K15" s="80">
        <f t="shared" si="3"/>
        <v>2662430</v>
      </c>
      <c r="L15" s="80">
        <f>L16+L55</f>
        <v>648200</v>
      </c>
      <c r="M15" s="80">
        <f>M16+M55</f>
        <v>310000</v>
      </c>
      <c r="N15" s="80">
        <f>N16+N55</f>
        <v>344000</v>
      </c>
      <c r="O15" s="80">
        <f>O16+O55</f>
        <v>4013400</v>
      </c>
      <c r="P15" s="82"/>
    </row>
    <row r="16" spans="1:16" s="46" customFormat="1" ht="21">
      <c r="A16" s="96" t="s">
        <v>29</v>
      </c>
      <c r="B16" s="97" t="s">
        <v>0</v>
      </c>
      <c r="C16" s="98">
        <f>C17+C27+C40</f>
        <v>19397480</v>
      </c>
      <c r="D16" s="98">
        <f aca="true" t="shared" si="4" ref="D16:K16">D17+D27+D40</f>
        <v>1740000</v>
      </c>
      <c r="E16" s="80">
        <f t="shared" si="4"/>
        <v>254280</v>
      </c>
      <c r="F16" s="136">
        <f t="shared" si="2"/>
        <v>1994280</v>
      </c>
      <c r="G16" s="80">
        <f t="shared" si="4"/>
        <v>325500</v>
      </c>
      <c r="H16" s="80">
        <f t="shared" si="4"/>
        <v>1324640</v>
      </c>
      <c r="I16" s="80">
        <f t="shared" si="4"/>
        <v>3290370</v>
      </c>
      <c r="J16" s="80">
        <f t="shared" si="4"/>
        <v>2490380</v>
      </c>
      <c r="K16" s="80">
        <f t="shared" si="4"/>
        <v>2662430</v>
      </c>
      <c r="L16" s="80">
        <f>L17+L27+L40</f>
        <v>648200</v>
      </c>
      <c r="M16" s="80">
        <f>M17+M27+M40</f>
        <v>310000</v>
      </c>
      <c r="N16" s="80">
        <f>N17+N27+N40</f>
        <v>344000</v>
      </c>
      <c r="O16" s="80">
        <f>O17+O27+O40</f>
        <v>4013400</v>
      </c>
      <c r="P16" s="82"/>
    </row>
    <row r="17" spans="1:16" s="47" customFormat="1" ht="21">
      <c r="A17" s="96" t="s">
        <v>30</v>
      </c>
      <c r="B17" s="97" t="s">
        <v>0</v>
      </c>
      <c r="C17" s="98">
        <f>SUM(C18:C26)</f>
        <v>0</v>
      </c>
      <c r="D17" s="98"/>
      <c r="E17" s="80">
        <f aca="true" t="shared" si="5" ref="E17:K17">SUM(E18:E26)</f>
        <v>0</v>
      </c>
      <c r="F17" s="136">
        <f t="shared" si="2"/>
        <v>0</v>
      </c>
      <c r="G17" s="80">
        <f t="shared" si="5"/>
        <v>0</v>
      </c>
      <c r="H17" s="80">
        <f t="shared" si="5"/>
        <v>0</v>
      </c>
      <c r="I17" s="80">
        <f t="shared" si="5"/>
        <v>0</v>
      </c>
      <c r="J17" s="80">
        <f t="shared" si="5"/>
        <v>0</v>
      </c>
      <c r="K17" s="80">
        <f t="shared" si="5"/>
        <v>0</v>
      </c>
      <c r="L17" s="80">
        <f>SUM(L18:L26)</f>
        <v>0</v>
      </c>
      <c r="M17" s="80">
        <f>SUM(M18:M26)</f>
        <v>0</v>
      </c>
      <c r="N17" s="80">
        <f>SUM(N18:N26)</f>
        <v>0</v>
      </c>
      <c r="O17" s="80">
        <f>SUM(O18:O26)</f>
        <v>0</v>
      </c>
      <c r="P17" s="82"/>
    </row>
    <row r="18" spans="1:16" ht="21">
      <c r="A18" s="40" t="s">
        <v>31</v>
      </c>
      <c r="B18" s="41" t="s">
        <v>0</v>
      </c>
      <c r="C18" s="42">
        <f aca="true" t="shared" si="6" ref="C18:C26">SUM(E18:K18)</f>
        <v>0</v>
      </c>
      <c r="D18" s="42"/>
      <c r="E18" s="80"/>
      <c r="F18" s="136">
        <f t="shared" si="2"/>
        <v>0</v>
      </c>
      <c r="G18" s="80"/>
      <c r="H18" s="80"/>
      <c r="I18" s="80"/>
      <c r="J18" s="80"/>
      <c r="K18" s="80"/>
      <c r="L18" s="80"/>
      <c r="M18" s="80"/>
      <c r="N18" s="80"/>
      <c r="O18" s="80"/>
      <c r="P18" s="82"/>
    </row>
    <row r="19" spans="1:16" ht="21">
      <c r="A19" s="40" t="s">
        <v>32</v>
      </c>
      <c r="B19" s="41" t="s">
        <v>0</v>
      </c>
      <c r="C19" s="99">
        <f t="shared" si="6"/>
        <v>0</v>
      </c>
      <c r="D19" s="99"/>
      <c r="E19" s="80"/>
      <c r="F19" s="136">
        <f t="shared" si="2"/>
        <v>0</v>
      </c>
      <c r="G19" s="80"/>
      <c r="H19" s="80"/>
      <c r="I19" s="80"/>
      <c r="J19" s="80"/>
      <c r="K19" s="80"/>
      <c r="L19" s="80"/>
      <c r="M19" s="80"/>
      <c r="N19" s="80"/>
      <c r="O19" s="80"/>
      <c r="P19" s="82"/>
    </row>
    <row r="20" spans="1:16" ht="21">
      <c r="A20" s="40" t="s">
        <v>33</v>
      </c>
      <c r="B20" s="41" t="s">
        <v>0</v>
      </c>
      <c r="C20" s="99">
        <f t="shared" si="6"/>
        <v>0</v>
      </c>
      <c r="D20" s="99"/>
      <c r="E20" s="80"/>
      <c r="F20" s="136">
        <f t="shared" si="2"/>
        <v>0</v>
      </c>
      <c r="G20" s="80"/>
      <c r="H20" s="80"/>
      <c r="I20" s="80"/>
      <c r="J20" s="80"/>
      <c r="K20" s="80"/>
      <c r="L20" s="80"/>
      <c r="M20" s="80"/>
      <c r="N20" s="80"/>
      <c r="O20" s="80"/>
      <c r="P20" s="82"/>
    </row>
    <row r="21" spans="1:16" ht="21">
      <c r="A21" s="40" t="s">
        <v>34</v>
      </c>
      <c r="B21" s="41" t="s">
        <v>0</v>
      </c>
      <c r="C21" s="99">
        <f t="shared" si="6"/>
        <v>0</v>
      </c>
      <c r="D21" s="99"/>
      <c r="E21" s="80"/>
      <c r="F21" s="136">
        <f t="shared" si="2"/>
        <v>0</v>
      </c>
      <c r="G21" s="80"/>
      <c r="H21" s="80"/>
      <c r="I21" s="80"/>
      <c r="J21" s="80"/>
      <c r="K21" s="80"/>
      <c r="L21" s="80"/>
      <c r="M21" s="80"/>
      <c r="N21" s="80"/>
      <c r="O21" s="80"/>
      <c r="P21" s="82"/>
    </row>
    <row r="22" spans="1:16" ht="21">
      <c r="A22" s="40" t="s">
        <v>35</v>
      </c>
      <c r="B22" s="41" t="s">
        <v>0</v>
      </c>
      <c r="C22" s="99">
        <f t="shared" si="6"/>
        <v>0</v>
      </c>
      <c r="D22" s="99"/>
      <c r="E22" s="80"/>
      <c r="F22" s="136">
        <f t="shared" si="2"/>
        <v>0</v>
      </c>
      <c r="G22" s="80"/>
      <c r="H22" s="80"/>
      <c r="I22" s="80"/>
      <c r="J22" s="80"/>
      <c r="K22" s="80"/>
      <c r="L22" s="80"/>
      <c r="M22" s="80"/>
      <c r="N22" s="80"/>
      <c r="O22" s="80"/>
      <c r="P22" s="82"/>
    </row>
    <row r="23" spans="1:16" ht="21">
      <c r="A23" s="40" t="s">
        <v>36</v>
      </c>
      <c r="B23" s="41" t="s">
        <v>0</v>
      </c>
      <c r="C23" s="99">
        <f t="shared" si="6"/>
        <v>0</v>
      </c>
      <c r="D23" s="99"/>
      <c r="E23" s="80"/>
      <c r="F23" s="136">
        <f t="shared" si="2"/>
        <v>0</v>
      </c>
      <c r="G23" s="80"/>
      <c r="H23" s="80"/>
      <c r="I23" s="80"/>
      <c r="J23" s="80"/>
      <c r="K23" s="80"/>
      <c r="L23" s="80"/>
      <c r="M23" s="80"/>
      <c r="N23" s="80"/>
      <c r="O23" s="80"/>
      <c r="P23" s="82"/>
    </row>
    <row r="24" spans="1:16" ht="21">
      <c r="A24" s="40" t="s">
        <v>37</v>
      </c>
      <c r="B24" s="41" t="s">
        <v>0</v>
      </c>
      <c r="C24" s="99">
        <f t="shared" si="6"/>
        <v>0</v>
      </c>
      <c r="D24" s="99"/>
      <c r="E24" s="80"/>
      <c r="F24" s="136">
        <f t="shared" si="2"/>
        <v>0</v>
      </c>
      <c r="G24" s="80"/>
      <c r="H24" s="80"/>
      <c r="I24" s="80"/>
      <c r="J24" s="80"/>
      <c r="K24" s="80"/>
      <c r="L24" s="80"/>
      <c r="M24" s="80"/>
      <c r="N24" s="80"/>
      <c r="O24" s="80"/>
      <c r="P24" s="82"/>
    </row>
    <row r="25" spans="1:16" ht="21">
      <c r="A25" s="40" t="s">
        <v>38</v>
      </c>
      <c r="B25" s="41" t="s">
        <v>0</v>
      </c>
      <c r="C25" s="99">
        <f t="shared" si="6"/>
        <v>0</v>
      </c>
      <c r="D25" s="99"/>
      <c r="E25" s="80"/>
      <c r="F25" s="136">
        <f t="shared" si="2"/>
        <v>0</v>
      </c>
      <c r="G25" s="80"/>
      <c r="H25" s="80"/>
      <c r="I25" s="80"/>
      <c r="J25" s="80"/>
      <c r="K25" s="80"/>
      <c r="L25" s="80"/>
      <c r="M25" s="80"/>
      <c r="N25" s="80"/>
      <c r="O25" s="80"/>
      <c r="P25" s="82"/>
    </row>
    <row r="26" spans="1:16" ht="21">
      <c r="A26" s="40" t="s">
        <v>39</v>
      </c>
      <c r="B26" s="41" t="s">
        <v>0</v>
      </c>
      <c r="C26" s="99">
        <f t="shared" si="6"/>
        <v>0</v>
      </c>
      <c r="D26" s="99"/>
      <c r="E26" s="80"/>
      <c r="F26" s="136">
        <f t="shared" si="2"/>
        <v>0</v>
      </c>
      <c r="G26" s="80"/>
      <c r="H26" s="80"/>
      <c r="I26" s="80"/>
      <c r="J26" s="80"/>
      <c r="K26" s="80"/>
      <c r="L26" s="80"/>
      <c r="M26" s="80"/>
      <c r="N26" s="80"/>
      <c r="O26" s="80"/>
      <c r="P26" s="82"/>
    </row>
    <row r="27" spans="1:16" s="47" customFormat="1" ht="21">
      <c r="A27" s="96" t="s">
        <v>40</v>
      </c>
      <c r="B27" s="97" t="s">
        <v>0</v>
      </c>
      <c r="C27" s="98">
        <f aca="true" t="shared" si="7" ref="C27:O27">SUM(C28:C39)</f>
        <v>5777680</v>
      </c>
      <c r="D27" s="98">
        <f t="shared" si="7"/>
        <v>600000</v>
      </c>
      <c r="E27" s="80">
        <f t="shared" si="7"/>
        <v>180880</v>
      </c>
      <c r="F27" s="136">
        <f t="shared" si="2"/>
        <v>780880</v>
      </c>
      <c r="G27" s="80">
        <f t="shared" si="7"/>
        <v>115500</v>
      </c>
      <c r="H27" s="80">
        <f t="shared" si="7"/>
        <v>531740</v>
      </c>
      <c r="I27" s="80">
        <f t="shared" si="7"/>
        <v>1151380</v>
      </c>
      <c r="J27" s="80">
        <f t="shared" si="7"/>
        <v>1020180</v>
      </c>
      <c r="K27" s="80">
        <f t="shared" si="7"/>
        <v>916120</v>
      </c>
      <c r="L27" s="80">
        <f t="shared" si="7"/>
        <v>216800</v>
      </c>
      <c r="M27" s="80">
        <f t="shared" si="7"/>
        <v>104600</v>
      </c>
      <c r="N27" s="80">
        <f t="shared" si="7"/>
        <v>68800</v>
      </c>
      <c r="O27" s="80">
        <f t="shared" si="7"/>
        <v>90800</v>
      </c>
      <c r="P27" s="82"/>
    </row>
    <row r="28" spans="1:16" ht="21">
      <c r="A28" s="40" t="s">
        <v>41</v>
      </c>
      <c r="B28" s="41" t="s">
        <v>0</v>
      </c>
      <c r="C28" s="98">
        <f>SUM(E28:O28)</f>
        <v>2302880</v>
      </c>
      <c r="D28" s="98"/>
      <c r="E28" s="80">
        <v>180880</v>
      </c>
      <c r="F28" s="136">
        <f t="shared" si="2"/>
        <v>180880</v>
      </c>
      <c r="G28" s="80">
        <v>86400</v>
      </c>
      <c r="H28" s="80">
        <v>207440</v>
      </c>
      <c r="I28" s="80">
        <v>528380</v>
      </c>
      <c r="J28" s="80">
        <v>364880</v>
      </c>
      <c r="K28" s="80">
        <v>444020</v>
      </c>
      <c r="L28" s="80">
        <v>160000</v>
      </c>
      <c r="M28" s="80">
        <v>28800</v>
      </c>
      <c r="N28" s="80">
        <v>43200</v>
      </c>
      <c r="O28" s="80">
        <v>78000</v>
      </c>
      <c r="P28" s="82"/>
    </row>
    <row r="29" spans="1:16" ht="21">
      <c r="A29" s="40" t="s">
        <v>42</v>
      </c>
      <c r="B29" s="41" t="s">
        <v>0</v>
      </c>
      <c r="C29" s="98">
        <f>SUM(E29:O29)</f>
        <v>765500</v>
      </c>
      <c r="D29" s="98"/>
      <c r="E29" s="80">
        <v>0</v>
      </c>
      <c r="F29" s="136">
        <f t="shared" si="2"/>
        <v>0</v>
      </c>
      <c r="G29" s="80">
        <v>29100</v>
      </c>
      <c r="H29" s="80">
        <v>72900</v>
      </c>
      <c r="I29" s="80">
        <v>215600</v>
      </c>
      <c r="J29" s="80">
        <v>228400</v>
      </c>
      <c r="K29" s="80">
        <v>142700</v>
      </c>
      <c r="L29" s="80">
        <v>25600</v>
      </c>
      <c r="M29" s="80">
        <v>12800</v>
      </c>
      <c r="N29" s="80">
        <v>25600</v>
      </c>
      <c r="O29" s="80">
        <v>12800</v>
      </c>
      <c r="P29" s="82"/>
    </row>
    <row r="30" spans="1:16" ht="21" hidden="1">
      <c r="A30" s="40" t="s">
        <v>43</v>
      </c>
      <c r="B30" s="41" t="s">
        <v>0</v>
      </c>
      <c r="C30" s="98">
        <f>SUM(E30:O30)</f>
        <v>0</v>
      </c>
      <c r="D30" s="98"/>
      <c r="E30" s="80"/>
      <c r="F30" s="136">
        <f t="shared" si="2"/>
        <v>0</v>
      </c>
      <c r="G30" s="80"/>
      <c r="H30" s="80"/>
      <c r="I30" s="80"/>
      <c r="J30" s="80"/>
      <c r="K30" s="80"/>
      <c r="L30" s="80"/>
      <c r="M30" s="80"/>
      <c r="N30" s="80"/>
      <c r="O30" s="80"/>
      <c r="P30" s="82"/>
    </row>
    <row r="31" spans="1:16" ht="21" hidden="1">
      <c r="A31" s="40" t="s">
        <v>44</v>
      </c>
      <c r="B31" s="41" t="s">
        <v>0</v>
      </c>
      <c r="C31" s="98">
        <f>SUM(E31:O31)</f>
        <v>0</v>
      </c>
      <c r="D31" s="98"/>
      <c r="E31" s="80"/>
      <c r="F31" s="136">
        <f t="shared" si="2"/>
        <v>0</v>
      </c>
      <c r="G31" s="80"/>
      <c r="H31" s="80"/>
      <c r="I31" s="80"/>
      <c r="J31" s="80"/>
      <c r="K31" s="80"/>
      <c r="L31" s="80"/>
      <c r="M31" s="80"/>
      <c r="N31" s="80"/>
      <c r="O31" s="80"/>
      <c r="P31" s="82"/>
    </row>
    <row r="32" spans="1:16" ht="21">
      <c r="A32" s="40" t="s">
        <v>45</v>
      </c>
      <c r="B32" s="41" t="s">
        <v>0</v>
      </c>
      <c r="C32" s="98">
        <f>SUM(E32:O32)</f>
        <v>0</v>
      </c>
      <c r="D32" s="98"/>
      <c r="E32" s="80">
        <v>0</v>
      </c>
      <c r="F32" s="136">
        <f t="shared" si="2"/>
        <v>0</v>
      </c>
      <c r="G32" s="80"/>
      <c r="H32" s="80"/>
      <c r="I32" s="80"/>
      <c r="J32" s="80"/>
      <c r="K32" s="80"/>
      <c r="L32" s="80"/>
      <c r="M32" s="80"/>
      <c r="N32" s="80"/>
      <c r="O32" s="80"/>
      <c r="P32" s="82"/>
    </row>
    <row r="33" spans="1:16" s="38" customFormat="1" ht="21">
      <c r="A33" s="100" t="s">
        <v>46</v>
      </c>
      <c r="B33" s="101" t="s">
        <v>0</v>
      </c>
      <c r="C33" s="98">
        <f>SUM(D33:O33)</f>
        <v>1863000</v>
      </c>
      <c r="D33" s="98">
        <v>600000</v>
      </c>
      <c r="E33" s="80"/>
      <c r="F33" s="136">
        <f t="shared" si="2"/>
        <v>600000</v>
      </c>
      <c r="G33" s="80"/>
      <c r="H33" s="80">
        <v>150000</v>
      </c>
      <c r="I33" s="80">
        <v>150000</v>
      </c>
      <c r="J33" s="80">
        <v>150000</v>
      </c>
      <c r="K33" s="80">
        <v>150000</v>
      </c>
      <c r="L33" s="80"/>
      <c r="M33" s="80">
        <v>63000</v>
      </c>
      <c r="N33" s="80">
        <v>0</v>
      </c>
      <c r="O33" s="80"/>
      <c r="P33" s="82"/>
    </row>
    <row r="34" spans="1:16" ht="21">
      <c r="A34" s="40" t="s">
        <v>47</v>
      </c>
      <c r="B34" s="41" t="s">
        <v>0</v>
      </c>
      <c r="C34" s="98">
        <f>SUM(E34:O34)</f>
        <v>846300</v>
      </c>
      <c r="D34" s="98"/>
      <c r="E34" s="80">
        <v>0</v>
      </c>
      <c r="F34" s="136">
        <f t="shared" si="2"/>
        <v>0</v>
      </c>
      <c r="G34" s="80"/>
      <c r="H34" s="80">
        <v>101400</v>
      </c>
      <c r="I34" s="80">
        <v>257400</v>
      </c>
      <c r="J34" s="80">
        <v>276900</v>
      </c>
      <c r="K34" s="80">
        <v>179400</v>
      </c>
      <c r="L34" s="80">
        <v>31200</v>
      </c>
      <c r="M34" s="80"/>
      <c r="N34" s="80">
        <v>0</v>
      </c>
      <c r="O34" s="80"/>
      <c r="P34" s="82"/>
    </row>
    <row r="35" spans="1:16" ht="21" hidden="1">
      <c r="A35" s="40" t="s">
        <v>48</v>
      </c>
      <c r="B35" s="41" t="s">
        <v>0</v>
      </c>
      <c r="C35" s="99">
        <f>SUM(E35:K35)</f>
        <v>0</v>
      </c>
      <c r="D35" s="99"/>
      <c r="E35" s="102"/>
      <c r="F35" s="136">
        <f t="shared" si="2"/>
        <v>0</v>
      </c>
      <c r="G35" s="102"/>
      <c r="H35" s="102"/>
      <c r="I35" s="102"/>
      <c r="J35" s="102"/>
      <c r="K35" s="102"/>
      <c r="L35" s="102"/>
      <c r="M35" s="102"/>
      <c r="N35" s="102"/>
      <c r="O35" s="102"/>
      <c r="P35" s="82"/>
    </row>
    <row r="36" spans="1:16" ht="21" hidden="1">
      <c r="A36" s="40" t="s">
        <v>49</v>
      </c>
      <c r="B36" s="41" t="s">
        <v>0</v>
      </c>
      <c r="C36" s="99">
        <f>SUM(E36:K36)</f>
        <v>0</v>
      </c>
      <c r="D36" s="99"/>
      <c r="E36" s="80"/>
      <c r="F36" s="136">
        <f t="shared" si="2"/>
        <v>0</v>
      </c>
      <c r="G36" s="80"/>
      <c r="H36" s="80"/>
      <c r="I36" s="80"/>
      <c r="J36" s="80"/>
      <c r="K36" s="80"/>
      <c r="L36" s="80"/>
      <c r="M36" s="80"/>
      <c r="N36" s="80"/>
      <c r="O36" s="80"/>
      <c r="P36" s="82"/>
    </row>
    <row r="37" spans="1:16" ht="21" hidden="1">
      <c r="A37" s="40" t="s">
        <v>50</v>
      </c>
      <c r="B37" s="41" t="s">
        <v>0</v>
      </c>
      <c r="C37" s="99">
        <f>SUM(E37:K37)</f>
        <v>0</v>
      </c>
      <c r="D37" s="99"/>
      <c r="E37" s="80"/>
      <c r="F37" s="136">
        <f t="shared" si="2"/>
        <v>0</v>
      </c>
      <c r="G37" s="80"/>
      <c r="H37" s="80"/>
      <c r="I37" s="80"/>
      <c r="J37" s="80"/>
      <c r="K37" s="80"/>
      <c r="L37" s="80"/>
      <c r="M37" s="80"/>
      <c r="N37" s="80"/>
      <c r="O37" s="80"/>
      <c r="P37" s="82"/>
    </row>
    <row r="38" spans="1:16" ht="21" hidden="1">
      <c r="A38" s="40" t="s">
        <v>51</v>
      </c>
      <c r="B38" s="41" t="s">
        <v>0</v>
      </c>
      <c r="C38" s="99">
        <f>SUM(E38:K38)</f>
        <v>0</v>
      </c>
      <c r="D38" s="99"/>
      <c r="E38" s="80"/>
      <c r="F38" s="136">
        <f t="shared" si="2"/>
        <v>0</v>
      </c>
      <c r="G38" s="80"/>
      <c r="H38" s="80"/>
      <c r="I38" s="80"/>
      <c r="J38" s="80"/>
      <c r="K38" s="80"/>
      <c r="L38" s="80"/>
      <c r="M38" s="80"/>
      <c r="N38" s="80"/>
      <c r="O38" s="80"/>
      <c r="P38" s="82"/>
    </row>
    <row r="39" spans="1:16" ht="21" hidden="1">
      <c r="A39" s="40" t="s">
        <v>52</v>
      </c>
      <c r="B39" s="41" t="s">
        <v>0</v>
      </c>
      <c r="C39" s="99">
        <f>SUM(E39:K39)</f>
        <v>0</v>
      </c>
      <c r="D39" s="99"/>
      <c r="E39" s="80"/>
      <c r="F39" s="136">
        <f t="shared" si="2"/>
        <v>0</v>
      </c>
      <c r="G39" s="80"/>
      <c r="H39" s="80"/>
      <c r="I39" s="80"/>
      <c r="J39" s="80"/>
      <c r="K39" s="80"/>
      <c r="L39" s="80"/>
      <c r="M39" s="80"/>
      <c r="N39" s="80"/>
      <c r="O39" s="80"/>
      <c r="P39" s="82"/>
    </row>
    <row r="40" spans="1:16" s="47" customFormat="1" ht="21">
      <c r="A40" s="96" t="s">
        <v>53</v>
      </c>
      <c r="B40" s="103" t="s">
        <v>0</v>
      </c>
      <c r="C40" s="98">
        <f>SUM(C41:C54)</f>
        <v>13619800</v>
      </c>
      <c r="D40" s="98">
        <f aca="true" t="shared" si="8" ref="D40:K40">SUM(D41:D54)</f>
        <v>1140000</v>
      </c>
      <c r="E40" s="80">
        <f t="shared" si="8"/>
        <v>73400</v>
      </c>
      <c r="F40" s="136">
        <f t="shared" si="2"/>
        <v>1213400</v>
      </c>
      <c r="G40" s="80">
        <f t="shared" si="8"/>
        <v>210000</v>
      </c>
      <c r="H40" s="80">
        <f t="shared" si="8"/>
        <v>792900</v>
      </c>
      <c r="I40" s="80">
        <f t="shared" si="8"/>
        <v>2138990</v>
      </c>
      <c r="J40" s="80">
        <f t="shared" si="8"/>
        <v>1470200</v>
      </c>
      <c r="K40" s="80">
        <f t="shared" si="8"/>
        <v>1746310</v>
      </c>
      <c r="L40" s="80">
        <f>SUM(L41:L54)</f>
        <v>431400</v>
      </c>
      <c r="M40" s="80">
        <f>SUM(M41:M54)</f>
        <v>205400</v>
      </c>
      <c r="N40" s="80">
        <f>SUM(N41:N54)</f>
        <v>275200</v>
      </c>
      <c r="O40" s="80">
        <f>SUM(O41:O54)</f>
        <v>3922600</v>
      </c>
      <c r="P40" s="82"/>
    </row>
    <row r="41" spans="1:16" ht="21">
      <c r="A41" s="40" t="s">
        <v>54</v>
      </c>
      <c r="B41" s="41" t="s">
        <v>0</v>
      </c>
      <c r="C41" s="98">
        <f aca="true" t="shared" si="9" ref="C41:C51">SUM(E41:O41)</f>
        <v>385000</v>
      </c>
      <c r="D41" s="98"/>
      <c r="E41" s="80"/>
      <c r="F41" s="136">
        <f t="shared" si="2"/>
        <v>0</v>
      </c>
      <c r="G41" s="80">
        <v>30000</v>
      </c>
      <c r="H41" s="80">
        <v>34800</v>
      </c>
      <c r="I41" s="80">
        <v>104110</v>
      </c>
      <c r="J41" s="80">
        <v>77900</v>
      </c>
      <c r="K41" s="80">
        <v>90390</v>
      </c>
      <c r="L41" s="80"/>
      <c r="M41" s="80">
        <v>20000</v>
      </c>
      <c r="N41" s="80">
        <v>7200</v>
      </c>
      <c r="O41" s="80">
        <v>20600</v>
      </c>
      <c r="P41" s="82"/>
    </row>
    <row r="42" spans="1:16" ht="21">
      <c r="A42" s="40" t="s">
        <v>55</v>
      </c>
      <c r="B42" s="41" t="s">
        <v>0</v>
      </c>
      <c r="C42" s="98">
        <f t="shared" si="9"/>
        <v>2213600</v>
      </c>
      <c r="D42" s="98"/>
      <c r="E42" s="80">
        <v>73400</v>
      </c>
      <c r="F42" s="136">
        <f t="shared" si="2"/>
        <v>73400</v>
      </c>
      <c r="G42" s="80">
        <v>180000</v>
      </c>
      <c r="H42" s="80">
        <v>185200</v>
      </c>
      <c r="I42" s="80">
        <v>548060</v>
      </c>
      <c r="J42" s="80">
        <v>389800</v>
      </c>
      <c r="K42" s="80">
        <v>442740</v>
      </c>
      <c r="L42" s="80">
        <v>160000</v>
      </c>
      <c r="M42" s="80">
        <v>36000</v>
      </c>
      <c r="N42" s="80">
        <v>36000</v>
      </c>
      <c r="O42" s="80">
        <v>89000</v>
      </c>
      <c r="P42" s="82"/>
    </row>
    <row r="43" spans="1:16" ht="21" hidden="1">
      <c r="A43" s="40" t="s">
        <v>56</v>
      </c>
      <c r="B43" s="41" t="s">
        <v>0</v>
      </c>
      <c r="C43" s="98">
        <f t="shared" si="9"/>
        <v>0</v>
      </c>
      <c r="D43" s="98"/>
      <c r="E43" s="80"/>
      <c r="F43" s="136">
        <f t="shared" si="2"/>
        <v>0</v>
      </c>
      <c r="G43" s="80"/>
      <c r="H43" s="80"/>
      <c r="I43" s="80"/>
      <c r="J43" s="80"/>
      <c r="K43" s="80"/>
      <c r="L43" s="80"/>
      <c r="M43" s="80"/>
      <c r="N43" s="80"/>
      <c r="O43" s="80"/>
      <c r="P43" s="82"/>
    </row>
    <row r="44" spans="1:16" ht="21" hidden="1">
      <c r="A44" s="40" t="s">
        <v>57</v>
      </c>
      <c r="B44" s="41" t="s">
        <v>0</v>
      </c>
      <c r="C44" s="98">
        <f t="shared" si="9"/>
        <v>0</v>
      </c>
      <c r="D44" s="98"/>
      <c r="E44" s="80"/>
      <c r="F44" s="136">
        <f t="shared" si="2"/>
        <v>0</v>
      </c>
      <c r="G44" s="80"/>
      <c r="H44" s="80"/>
      <c r="I44" s="80"/>
      <c r="J44" s="80"/>
      <c r="K44" s="80"/>
      <c r="L44" s="80"/>
      <c r="M44" s="80"/>
      <c r="N44" s="80"/>
      <c r="O44" s="80"/>
      <c r="P44" s="82"/>
    </row>
    <row r="45" spans="1:16" ht="21" hidden="1">
      <c r="A45" s="40" t="s">
        <v>58</v>
      </c>
      <c r="B45" s="41" t="s">
        <v>0</v>
      </c>
      <c r="C45" s="98">
        <f t="shared" si="9"/>
        <v>0</v>
      </c>
      <c r="D45" s="98"/>
      <c r="E45" s="80"/>
      <c r="F45" s="136">
        <f t="shared" si="2"/>
        <v>0</v>
      </c>
      <c r="G45" s="80"/>
      <c r="H45" s="80"/>
      <c r="I45" s="80"/>
      <c r="J45" s="80"/>
      <c r="K45" s="80"/>
      <c r="L45" s="80"/>
      <c r="M45" s="80"/>
      <c r="N45" s="80"/>
      <c r="O45" s="80"/>
      <c r="P45" s="82"/>
    </row>
    <row r="46" spans="1:16" ht="21" hidden="1">
      <c r="A46" s="40" t="s">
        <v>59</v>
      </c>
      <c r="B46" s="41" t="s">
        <v>0</v>
      </c>
      <c r="C46" s="98">
        <f t="shared" si="9"/>
        <v>0</v>
      </c>
      <c r="D46" s="98"/>
      <c r="E46" s="80"/>
      <c r="F46" s="136">
        <f t="shared" si="2"/>
        <v>0</v>
      </c>
      <c r="G46" s="80"/>
      <c r="H46" s="80"/>
      <c r="I46" s="80"/>
      <c r="J46" s="80"/>
      <c r="K46" s="80"/>
      <c r="L46" s="80"/>
      <c r="M46" s="80"/>
      <c r="N46" s="80"/>
      <c r="O46" s="80"/>
      <c r="P46" s="82"/>
    </row>
    <row r="47" spans="1:16" ht="21">
      <c r="A47" s="40" t="s">
        <v>60</v>
      </c>
      <c r="B47" s="41" t="s">
        <v>0</v>
      </c>
      <c r="C47" s="98">
        <f>SUM(D47:O47)</f>
        <v>4098000</v>
      </c>
      <c r="D47" s="98">
        <v>286400</v>
      </c>
      <c r="E47" s="80"/>
      <c r="F47" s="136">
        <f t="shared" si="2"/>
        <v>286400</v>
      </c>
      <c r="G47" s="80"/>
      <c r="H47" s="80">
        <v>338400</v>
      </c>
      <c r="I47" s="80">
        <v>1159320</v>
      </c>
      <c r="J47" s="80">
        <v>722000</v>
      </c>
      <c r="K47" s="80">
        <v>930680</v>
      </c>
      <c r="L47" s="80">
        <v>22800</v>
      </c>
      <c r="M47" s="80"/>
      <c r="N47" s="80">
        <v>232000</v>
      </c>
      <c r="O47" s="80">
        <v>120000</v>
      </c>
      <c r="P47" s="82"/>
    </row>
    <row r="48" spans="1:16" ht="21" hidden="1">
      <c r="A48" s="40" t="s">
        <v>61</v>
      </c>
      <c r="B48" s="41" t="s">
        <v>0</v>
      </c>
      <c r="C48" s="98">
        <f t="shared" si="9"/>
        <v>0</v>
      </c>
      <c r="D48" s="98"/>
      <c r="E48" s="80"/>
      <c r="F48" s="136">
        <f t="shared" si="2"/>
        <v>0</v>
      </c>
      <c r="G48" s="80"/>
      <c r="H48" s="80"/>
      <c r="I48" s="80"/>
      <c r="J48" s="80"/>
      <c r="K48" s="80"/>
      <c r="L48" s="80"/>
      <c r="M48" s="80"/>
      <c r="N48" s="80"/>
      <c r="O48" s="80"/>
      <c r="P48" s="82"/>
    </row>
    <row r="49" spans="1:16" ht="21">
      <c r="A49" s="40" t="s">
        <v>62</v>
      </c>
      <c r="B49" s="41" t="s">
        <v>0</v>
      </c>
      <c r="C49" s="98">
        <f>SUM(D49:O49)</f>
        <v>4090200</v>
      </c>
      <c r="D49" s="98">
        <v>453600</v>
      </c>
      <c r="E49" s="80">
        <v>0</v>
      </c>
      <c r="F49" s="136">
        <f t="shared" si="2"/>
        <v>453600</v>
      </c>
      <c r="G49" s="80"/>
      <c r="H49" s="80"/>
      <c r="I49" s="80"/>
      <c r="J49" s="80"/>
      <c r="K49" s="80"/>
      <c r="L49" s="80"/>
      <c r="M49" s="80"/>
      <c r="N49" s="80"/>
      <c r="O49" s="80">
        <v>3183000</v>
      </c>
      <c r="P49" s="82"/>
    </row>
    <row r="50" spans="1:16" ht="21" hidden="1">
      <c r="A50" s="40" t="s">
        <v>63</v>
      </c>
      <c r="B50" s="41" t="s">
        <v>0</v>
      </c>
      <c r="C50" s="98">
        <f t="shared" si="9"/>
        <v>0</v>
      </c>
      <c r="D50" s="98"/>
      <c r="E50" s="80"/>
      <c r="F50" s="136">
        <f t="shared" si="2"/>
        <v>0</v>
      </c>
      <c r="G50" s="80"/>
      <c r="H50" s="80"/>
      <c r="I50" s="80"/>
      <c r="J50" s="80"/>
      <c r="K50" s="80"/>
      <c r="L50" s="80"/>
      <c r="M50" s="80"/>
      <c r="N50" s="80"/>
      <c r="O50" s="80"/>
      <c r="P50" s="82"/>
    </row>
    <row r="51" spans="1:16" ht="21" hidden="1">
      <c r="A51" s="40" t="s">
        <v>64</v>
      </c>
      <c r="B51" s="41" t="s">
        <v>0</v>
      </c>
      <c r="C51" s="98">
        <f t="shared" si="9"/>
        <v>0</v>
      </c>
      <c r="D51" s="98"/>
      <c r="E51" s="80"/>
      <c r="F51" s="136">
        <f t="shared" si="2"/>
        <v>0</v>
      </c>
      <c r="G51" s="80"/>
      <c r="H51" s="80"/>
      <c r="I51" s="80"/>
      <c r="J51" s="80"/>
      <c r="K51" s="80"/>
      <c r="L51" s="80"/>
      <c r="M51" s="80"/>
      <c r="N51" s="80"/>
      <c r="O51" s="80"/>
      <c r="P51" s="82"/>
    </row>
    <row r="52" spans="1:16" s="48" customFormat="1" ht="21">
      <c r="A52" s="40" t="s">
        <v>65</v>
      </c>
      <c r="B52" s="41" t="s">
        <v>0</v>
      </c>
      <c r="C52" s="98">
        <f>SUM(D52:O52)</f>
        <v>2833000</v>
      </c>
      <c r="D52" s="98">
        <v>400000</v>
      </c>
      <c r="E52" s="81"/>
      <c r="F52" s="136">
        <f t="shared" si="2"/>
        <v>400000</v>
      </c>
      <c r="G52" s="81"/>
      <c r="H52" s="81">
        <v>234500</v>
      </c>
      <c r="I52" s="81">
        <v>327500</v>
      </c>
      <c r="J52" s="81">
        <v>280500</v>
      </c>
      <c r="K52" s="81">
        <v>282500</v>
      </c>
      <c r="L52" s="81">
        <v>248600</v>
      </c>
      <c r="M52" s="81">
        <v>149400</v>
      </c>
      <c r="N52" s="81">
        <v>0</v>
      </c>
      <c r="O52" s="81">
        <v>510000</v>
      </c>
      <c r="P52" s="82"/>
    </row>
    <row r="53" spans="1:16" s="48" customFormat="1" ht="21">
      <c r="A53" s="40" t="s">
        <v>66</v>
      </c>
      <c r="B53" s="41" t="s">
        <v>0</v>
      </c>
      <c r="C53" s="99">
        <f>SUM(E53:K53)</f>
        <v>0</v>
      </c>
      <c r="D53" s="99"/>
      <c r="E53" s="81">
        <v>0</v>
      </c>
      <c r="F53" s="136">
        <f t="shared" si="2"/>
        <v>0</v>
      </c>
      <c r="G53" s="81"/>
      <c r="H53" s="81"/>
      <c r="I53" s="81"/>
      <c r="J53" s="81"/>
      <c r="K53" s="81"/>
      <c r="L53" s="81"/>
      <c r="M53" s="81"/>
      <c r="N53" s="81"/>
      <c r="O53" s="81"/>
      <c r="P53" s="82"/>
    </row>
    <row r="54" spans="1:16" s="48" customFormat="1" ht="21">
      <c r="A54" s="40" t="s">
        <v>67</v>
      </c>
      <c r="B54" s="41" t="s">
        <v>0</v>
      </c>
      <c r="C54" s="99">
        <f>SUM(E54:K54)</f>
        <v>0</v>
      </c>
      <c r="D54" s="99"/>
      <c r="E54" s="81">
        <v>0</v>
      </c>
      <c r="F54" s="136">
        <f t="shared" si="2"/>
        <v>0</v>
      </c>
      <c r="G54" s="81"/>
      <c r="H54" s="81"/>
      <c r="I54" s="81"/>
      <c r="J54" s="81"/>
      <c r="K54" s="81"/>
      <c r="L54" s="81"/>
      <c r="M54" s="81"/>
      <c r="N54" s="81"/>
      <c r="O54" s="81"/>
      <c r="P54" s="82"/>
    </row>
    <row r="55" spans="1:16" s="49" customFormat="1" ht="21">
      <c r="A55" s="96" t="s">
        <v>68</v>
      </c>
      <c r="B55" s="103" t="s">
        <v>0</v>
      </c>
      <c r="C55" s="104">
        <f>SUM(C56:C60)</f>
        <v>0</v>
      </c>
      <c r="D55" s="104"/>
      <c r="E55" s="81">
        <v>0</v>
      </c>
      <c r="F55" s="136">
        <f t="shared" si="2"/>
        <v>0</v>
      </c>
      <c r="G55" s="81">
        <f aca="true" t="shared" si="10" ref="G55:O55">SUM(G56:G60)</f>
        <v>0</v>
      </c>
      <c r="H55" s="81">
        <f t="shared" si="10"/>
        <v>0</v>
      </c>
      <c r="I55" s="81">
        <f t="shared" si="10"/>
        <v>0</v>
      </c>
      <c r="J55" s="81">
        <f t="shared" si="10"/>
        <v>0</v>
      </c>
      <c r="K55" s="104">
        <f t="shared" si="10"/>
        <v>0</v>
      </c>
      <c r="L55" s="104">
        <f t="shared" si="10"/>
        <v>0</v>
      </c>
      <c r="M55" s="104">
        <f t="shared" si="10"/>
        <v>0</v>
      </c>
      <c r="N55" s="104">
        <f t="shared" si="10"/>
        <v>0</v>
      </c>
      <c r="O55" s="104">
        <f t="shared" si="10"/>
        <v>0</v>
      </c>
      <c r="P55" s="82"/>
    </row>
    <row r="56" spans="1:16" s="48" customFormat="1" ht="21">
      <c r="A56" s="40" t="s">
        <v>69</v>
      </c>
      <c r="B56" s="41" t="s">
        <v>0</v>
      </c>
      <c r="C56" s="99">
        <f>SUM(E56:K56)</f>
        <v>0</v>
      </c>
      <c r="D56" s="99"/>
      <c r="E56" s="81">
        <v>0</v>
      </c>
      <c r="F56" s="136">
        <f t="shared" si="2"/>
        <v>0</v>
      </c>
      <c r="G56" s="81"/>
      <c r="H56" s="81"/>
      <c r="I56" s="81"/>
      <c r="J56" s="81"/>
      <c r="K56" s="81"/>
      <c r="L56" s="81"/>
      <c r="M56" s="81"/>
      <c r="N56" s="81"/>
      <c r="O56" s="81"/>
      <c r="P56" s="82"/>
    </row>
    <row r="57" spans="1:16" s="48" customFormat="1" ht="21">
      <c r="A57" s="40" t="s">
        <v>70</v>
      </c>
      <c r="B57" s="41" t="s">
        <v>0</v>
      </c>
      <c r="C57" s="99">
        <f>SUM(E57:K57)</f>
        <v>0</v>
      </c>
      <c r="D57" s="99"/>
      <c r="E57" s="81">
        <v>0</v>
      </c>
      <c r="F57" s="136">
        <f t="shared" si="2"/>
        <v>0</v>
      </c>
      <c r="G57" s="81"/>
      <c r="H57" s="81"/>
      <c r="I57" s="81"/>
      <c r="J57" s="81"/>
      <c r="K57" s="104"/>
      <c r="L57" s="104"/>
      <c r="M57" s="104"/>
      <c r="N57" s="104"/>
      <c r="O57" s="104"/>
      <c r="P57" s="82"/>
    </row>
    <row r="58" spans="1:16" s="48" customFormat="1" ht="21">
      <c r="A58" s="40" t="s">
        <v>71</v>
      </c>
      <c r="B58" s="41" t="s">
        <v>0</v>
      </c>
      <c r="C58" s="99">
        <f>SUM(E58:K58)</f>
        <v>0</v>
      </c>
      <c r="D58" s="99"/>
      <c r="E58" s="81">
        <v>0</v>
      </c>
      <c r="F58" s="136">
        <f t="shared" si="2"/>
        <v>0</v>
      </c>
      <c r="G58" s="81"/>
      <c r="H58" s="81"/>
      <c r="I58" s="81"/>
      <c r="J58" s="81"/>
      <c r="K58" s="81"/>
      <c r="L58" s="81"/>
      <c r="M58" s="81"/>
      <c r="N58" s="81"/>
      <c r="O58" s="81"/>
      <c r="P58" s="82"/>
    </row>
    <row r="59" spans="1:16" s="48" customFormat="1" ht="21">
      <c r="A59" s="40" t="s">
        <v>72</v>
      </c>
      <c r="B59" s="41" t="s">
        <v>0</v>
      </c>
      <c r="C59" s="99">
        <f>SUM(E59:K59)</f>
        <v>0</v>
      </c>
      <c r="D59" s="99"/>
      <c r="E59" s="81">
        <v>0</v>
      </c>
      <c r="F59" s="136">
        <f t="shared" si="2"/>
        <v>0</v>
      </c>
      <c r="G59" s="81"/>
      <c r="H59" s="81"/>
      <c r="I59" s="81"/>
      <c r="J59" s="81"/>
      <c r="K59" s="81"/>
      <c r="L59" s="81"/>
      <c r="M59" s="81"/>
      <c r="N59" s="81"/>
      <c r="O59" s="81"/>
      <c r="P59" s="82"/>
    </row>
    <row r="60" spans="1:16" ht="21">
      <c r="A60" s="40" t="s">
        <v>73</v>
      </c>
      <c r="B60" s="41" t="s">
        <v>0</v>
      </c>
      <c r="C60" s="99">
        <f>SUM(E60:K60)</f>
        <v>0</v>
      </c>
      <c r="D60" s="99"/>
      <c r="E60" s="79">
        <v>0</v>
      </c>
      <c r="F60" s="136">
        <f t="shared" si="2"/>
        <v>0</v>
      </c>
      <c r="G60" s="79"/>
      <c r="H60" s="79"/>
      <c r="I60" s="79"/>
      <c r="J60" s="79"/>
      <c r="K60" s="105"/>
      <c r="L60" s="105"/>
      <c r="M60" s="105"/>
      <c r="N60" s="105"/>
      <c r="O60" s="105"/>
      <c r="P60" s="82"/>
    </row>
    <row r="61" spans="1:16" s="45" customFormat="1" ht="21">
      <c r="A61" s="96" t="s">
        <v>74</v>
      </c>
      <c r="B61" s="103" t="s">
        <v>0</v>
      </c>
      <c r="C61" s="105">
        <f>C62+C75</f>
        <v>95000</v>
      </c>
      <c r="D61" s="105"/>
      <c r="E61" s="79">
        <v>0</v>
      </c>
      <c r="F61" s="136">
        <f t="shared" si="2"/>
        <v>0</v>
      </c>
      <c r="G61" s="79">
        <f aca="true" t="shared" si="11" ref="G61:O61">G62+G75</f>
        <v>0</v>
      </c>
      <c r="H61" s="79">
        <f t="shared" si="11"/>
        <v>0</v>
      </c>
      <c r="I61" s="79">
        <f t="shared" si="11"/>
        <v>0</v>
      </c>
      <c r="J61" s="79">
        <f t="shared" si="11"/>
        <v>0</v>
      </c>
      <c r="K61" s="105">
        <f t="shared" si="11"/>
        <v>0</v>
      </c>
      <c r="L61" s="105">
        <f t="shared" si="11"/>
        <v>95000</v>
      </c>
      <c r="M61" s="105">
        <f t="shared" si="11"/>
        <v>0</v>
      </c>
      <c r="N61" s="105">
        <f t="shared" si="11"/>
        <v>0</v>
      </c>
      <c r="O61" s="105">
        <f t="shared" si="11"/>
        <v>0</v>
      </c>
      <c r="P61" s="82"/>
    </row>
    <row r="62" spans="1:16" s="46" customFormat="1" ht="21">
      <c r="A62" s="96" t="s">
        <v>75</v>
      </c>
      <c r="B62" s="103" t="s">
        <v>0</v>
      </c>
      <c r="C62" s="106">
        <f>SUM(C63:C74)</f>
        <v>95000</v>
      </c>
      <c r="D62" s="105"/>
      <c r="E62" s="79">
        <v>0</v>
      </c>
      <c r="F62" s="136">
        <f t="shared" si="2"/>
        <v>0</v>
      </c>
      <c r="G62" s="79">
        <f aca="true" t="shared" si="12" ref="G62:O62">SUM(G63:G74)</f>
        <v>0</v>
      </c>
      <c r="H62" s="79">
        <f t="shared" si="12"/>
        <v>0</v>
      </c>
      <c r="I62" s="79">
        <f t="shared" si="12"/>
        <v>0</v>
      </c>
      <c r="J62" s="79">
        <f t="shared" si="12"/>
        <v>0</v>
      </c>
      <c r="K62" s="105">
        <f t="shared" si="12"/>
        <v>0</v>
      </c>
      <c r="L62" s="105">
        <f t="shared" si="12"/>
        <v>95000</v>
      </c>
      <c r="M62" s="105">
        <f t="shared" si="12"/>
        <v>0</v>
      </c>
      <c r="N62" s="105">
        <f t="shared" si="12"/>
        <v>0</v>
      </c>
      <c r="O62" s="105">
        <f t="shared" si="12"/>
        <v>0</v>
      </c>
      <c r="P62" s="82"/>
    </row>
    <row r="63" spans="1:16" ht="21">
      <c r="A63" s="40" t="s">
        <v>76</v>
      </c>
      <c r="B63" s="41" t="s">
        <v>0</v>
      </c>
      <c r="C63" s="99">
        <f aca="true" t="shared" si="13" ref="C63:C77">SUM(E63:K63)</f>
        <v>0</v>
      </c>
      <c r="D63" s="99"/>
      <c r="E63" s="79">
        <v>0</v>
      </c>
      <c r="F63" s="136">
        <f t="shared" si="2"/>
        <v>0</v>
      </c>
      <c r="G63" s="79"/>
      <c r="H63" s="79"/>
      <c r="I63" s="79"/>
      <c r="J63" s="79"/>
      <c r="K63" s="105"/>
      <c r="L63" s="105"/>
      <c r="M63" s="105"/>
      <c r="N63" s="105"/>
      <c r="O63" s="105"/>
      <c r="P63" s="82"/>
    </row>
    <row r="64" spans="1:16" ht="21">
      <c r="A64" s="40" t="s">
        <v>77</v>
      </c>
      <c r="B64" s="41" t="s">
        <v>0</v>
      </c>
      <c r="C64" s="99">
        <f t="shared" si="13"/>
        <v>0</v>
      </c>
      <c r="D64" s="99"/>
      <c r="E64" s="79">
        <v>0</v>
      </c>
      <c r="F64" s="136">
        <f t="shared" si="2"/>
        <v>0</v>
      </c>
      <c r="G64" s="79"/>
      <c r="H64" s="79"/>
      <c r="I64" s="79"/>
      <c r="J64" s="79"/>
      <c r="K64" s="105"/>
      <c r="L64" s="105"/>
      <c r="M64" s="105"/>
      <c r="N64" s="105"/>
      <c r="O64" s="105"/>
      <c r="P64" s="82"/>
    </row>
    <row r="65" spans="1:16" ht="21">
      <c r="A65" s="40" t="s">
        <v>78</v>
      </c>
      <c r="B65" s="41" t="s">
        <v>0</v>
      </c>
      <c r="C65" s="99">
        <f>SUM(E65:O65)</f>
        <v>95000</v>
      </c>
      <c r="D65" s="99"/>
      <c r="E65" s="79">
        <v>0</v>
      </c>
      <c r="F65" s="136">
        <f t="shared" si="2"/>
        <v>0</v>
      </c>
      <c r="G65" s="79"/>
      <c r="H65" s="79"/>
      <c r="I65" s="79"/>
      <c r="J65" s="79"/>
      <c r="K65" s="105"/>
      <c r="L65" s="105">
        <v>95000</v>
      </c>
      <c r="M65" s="105"/>
      <c r="N65" s="105"/>
      <c r="O65" s="105"/>
      <c r="P65" s="82"/>
    </row>
    <row r="66" spans="1:16" ht="21">
      <c r="A66" s="40" t="s">
        <v>79</v>
      </c>
      <c r="B66" s="41" t="s">
        <v>0</v>
      </c>
      <c r="C66" s="99">
        <f t="shared" si="13"/>
        <v>0</v>
      </c>
      <c r="D66" s="99"/>
      <c r="E66" s="79">
        <v>0</v>
      </c>
      <c r="F66" s="136">
        <f t="shared" si="2"/>
        <v>0</v>
      </c>
      <c r="G66" s="79"/>
      <c r="H66" s="79"/>
      <c r="I66" s="79"/>
      <c r="J66" s="79"/>
      <c r="K66" s="105"/>
      <c r="L66" s="105"/>
      <c r="M66" s="105"/>
      <c r="N66" s="105"/>
      <c r="O66" s="105"/>
      <c r="P66" s="82"/>
    </row>
    <row r="67" spans="1:16" ht="21">
      <c r="A67" s="40" t="s">
        <v>80</v>
      </c>
      <c r="B67" s="41" t="s">
        <v>0</v>
      </c>
      <c r="C67" s="99">
        <f t="shared" si="13"/>
        <v>0</v>
      </c>
      <c r="D67" s="99"/>
      <c r="E67" s="79">
        <v>0</v>
      </c>
      <c r="F67" s="136">
        <f t="shared" si="2"/>
        <v>0</v>
      </c>
      <c r="G67" s="79"/>
      <c r="H67" s="79"/>
      <c r="I67" s="79"/>
      <c r="J67" s="79"/>
      <c r="K67" s="105"/>
      <c r="L67" s="105"/>
      <c r="M67" s="105"/>
      <c r="N67" s="105"/>
      <c r="O67" s="105"/>
      <c r="P67" s="82"/>
    </row>
    <row r="68" spans="1:16" ht="21">
      <c r="A68" s="40" t="s">
        <v>81</v>
      </c>
      <c r="B68" s="41" t="s">
        <v>0</v>
      </c>
      <c r="C68" s="99">
        <f t="shared" si="13"/>
        <v>0</v>
      </c>
      <c r="D68" s="99"/>
      <c r="E68" s="79">
        <v>0</v>
      </c>
      <c r="F68" s="136">
        <f t="shared" si="2"/>
        <v>0</v>
      </c>
      <c r="G68" s="79"/>
      <c r="H68" s="79"/>
      <c r="I68" s="79"/>
      <c r="J68" s="79"/>
      <c r="K68" s="105"/>
      <c r="L68" s="105"/>
      <c r="M68" s="105"/>
      <c r="N68" s="105"/>
      <c r="O68" s="105"/>
      <c r="P68" s="82"/>
    </row>
    <row r="69" spans="1:16" ht="21">
      <c r="A69" s="40" t="s">
        <v>82</v>
      </c>
      <c r="B69" s="41" t="s">
        <v>0</v>
      </c>
      <c r="C69" s="99">
        <f t="shared" si="13"/>
        <v>0</v>
      </c>
      <c r="D69" s="99"/>
      <c r="E69" s="79">
        <v>0</v>
      </c>
      <c r="F69" s="136">
        <f t="shared" si="2"/>
        <v>0</v>
      </c>
      <c r="G69" s="79"/>
      <c r="H69" s="79"/>
      <c r="I69" s="79"/>
      <c r="J69" s="79"/>
      <c r="K69" s="105"/>
      <c r="L69" s="105"/>
      <c r="M69" s="105"/>
      <c r="N69" s="105"/>
      <c r="O69" s="105"/>
      <c r="P69" s="82"/>
    </row>
    <row r="70" spans="1:16" ht="21">
      <c r="A70" s="40" t="s">
        <v>83</v>
      </c>
      <c r="B70" s="41" t="s">
        <v>0</v>
      </c>
      <c r="C70" s="99">
        <f t="shared" si="13"/>
        <v>0</v>
      </c>
      <c r="D70" s="99"/>
      <c r="E70" s="79">
        <v>0</v>
      </c>
      <c r="F70" s="136">
        <f t="shared" si="2"/>
        <v>0</v>
      </c>
      <c r="G70" s="79"/>
      <c r="H70" s="79"/>
      <c r="I70" s="79"/>
      <c r="J70" s="79"/>
      <c r="K70" s="105"/>
      <c r="L70" s="105"/>
      <c r="M70" s="105"/>
      <c r="N70" s="105"/>
      <c r="O70" s="105"/>
      <c r="P70" s="82"/>
    </row>
    <row r="71" spans="1:16" ht="21">
      <c r="A71" s="40" t="s">
        <v>84</v>
      </c>
      <c r="B71" s="41" t="s">
        <v>0</v>
      </c>
      <c r="C71" s="99">
        <f t="shared" si="13"/>
        <v>0</v>
      </c>
      <c r="D71" s="99"/>
      <c r="E71" s="79">
        <v>0</v>
      </c>
      <c r="F71" s="136">
        <f t="shared" si="2"/>
        <v>0</v>
      </c>
      <c r="G71" s="79"/>
      <c r="H71" s="79"/>
      <c r="I71" s="79"/>
      <c r="J71" s="79"/>
      <c r="K71" s="105"/>
      <c r="L71" s="105"/>
      <c r="M71" s="105"/>
      <c r="N71" s="105"/>
      <c r="O71" s="105"/>
      <c r="P71" s="82"/>
    </row>
    <row r="72" spans="1:16" ht="21">
      <c r="A72" s="40" t="s">
        <v>85</v>
      </c>
      <c r="B72" s="41" t="s">
        <v>0</v>
      </c>
      <c r="C72" s="99">
        <f t="shared" si="13"/>
        <v>0</v>
      </c>
      <c r="D72" s="99"/>
      <c r="E72" s="79">
        <v>0</v>
      </c>
      <c r="F72" s="136">
        <f t="shared" si="2"/>
        <v>0</v>
      </c>
      <c r="G72" s="79"/>
      <c r="H72" s="79"/>
      <c r="I72" s="79"/>
      <c r="J72" s="79"/>
      <c r="K72" s="105"/>
      <c r="L72" s="105"/>
      <c r="M72" s="105"/>
      <c r="N72" s="105"/>
      <c r="O72" s="105"/>
      <c r="P72" s="82"/>
    </row>
    <row r="73" spans="1:16" ht="21">
      <c r="A73" s="40" t="s">
        <v>86</v>
      </c>
      <c r="B73" s="41" t="s">
        <v>0</v>
      </c>
      <c r="C73" s="99">
        <f t="shared" si="13"/>
        <v>0</v>
      </c>
      <c r="D73" s="99"/>
      <c r="E73" s="79">
        <v>0</v>
      </c>
      <c r="F73" s="136">
        <f t="shared" si="2"/>
        <v>0</v>
      </c>
      <c r="G73" s="79"/>
      <c r="H73" s="79"/>
      <c r="I73" s="79"/>
      <c r="J73" s="79"/>
      <c r="K73" s="105"/>
      <c r="L73" s="105"/>
      <c r="M73" s="105"/>
      <c r="N73" s="105"/>
      <c r="O73" s="105"/>
      <c r="P73" s="82"/>
    </row>
    <row r="74" spans="1:16" ht="21">
      <c r="A74" s="40" t="s">
        <v>87</v>
      </c>
      <c r="B74" s="41" t="s">
        <v>0</v>
      </c>
      <c r="C74" s="99">
        <f t="shared" si="13"/>
        <v>0</v>
      </c>
      <c r="D74" s="99"/>
      <c r="E74" s="79">
        <v>0</v>
      </c>
      <c r="F74" s="136">
        <f>SUM(D74:E74)</f>
        <v>0</v>
      </c>
      <c r="G74" s="79"/>
      <c r="H74" s="79"/>
      <c r="I74" s="79"/>
      <c r="J74" s="79"/>
      <c r="K74" s="105"/>
      <c r="L74" s="105"/>
      <c r="M74" s="105"/>
      <c r="N74" s="105"/>
      <c r="O74" s="105"/>
      <c r="P74" s="82"/>
    </row>
    <row r="75" spans="1:16" s="46" customFormat="1" ht="21">
      <c r="A75" s="96" t="s">
        <v>88</v>
      </c>
      <c r="B75" s="103" t="s">
        <v>0</v>
      </c>
      <c r="C75" s="99">
        <f t="shared" si="13"/>
        <v>0</v>
      </c>
      <c r="D75" s="99"/>
      <c r="E75" s="79">
        <v>0</v>
      </c>
      <c r="F75" s="136">
        <f>SUM(D75:E75)</f>
        <v>0</v>
      </c>
      <c r="G75" s="79"/>
      <c r="H75" s="79"/>
      <c r="I75" s="79"/>
      <c r="J75" s="79"/>
      <c r="K75" s="105"/>
      <c r="L75" s="105"/>
      <c r="M75" s="105"/>
      <c r="N75" s="105"/>
      <c r="O75" s="105"/>
      <c r="P75" s="82"/>
    </row>
    <row r="76" spans="1:16" s="45" customFormat="1" ht="21">
      <c r="A76" s="96" t="s">
        <v>89</v>
      </c>
      <c r="B76" s="103" t="s">
        <v>0</v>
      </c>
      <c r="C76" s="99">
        <f t="shared" si="13"/>
        <v>20202000</v>
      </c>
      <c r="D76" s="99"/>
      <c r="E76" s="79">
        <v>0</v>
      </c>
      <c r="F76" s="136">
        <f>SUM(D76:E76)</f>
        <v>0</v>
      </c>
      <c r="G76" s="79"/>
      <c r="H76" s="79">
        <v>2184000</v>
      </c>
      <c r="I76" s="79">
        <v>6552000</v>
      </c>
      <c r="J76" s="79">
        <v>7098000</v>
      </c>
      <c r="K76" s="105">
        <v>4368000</v>
      </c>
      <c r="L76" s="105"/>
      <c r="M76" s="105"/>
      <c r="N76" s="105"/>
      <c r="O76" s="105"/>
      <c r="P76" s="82"/>
    </row>
    <row r="77" spans="1:16" s="45" customFormat="1" ht="21">
      <c r="A77" s="107" t="s">
        <v>90</v>
      </c>
      <c r="B77" s="108" t="s">
        <v>0</v>
      </c>
      <c r="C77" s="109">
        <f t="shared" si="13"/>
        <v>0</v>
      </c>
      <c r="D77" s="109"/>
      <c r="E77" s="110">
        <v>0</v>
      </c>
      <c r="F77" s="136">
        <f>SUM(D77:E77)</f>
        <v>0</v>
      </c>
      <c r="G77" s="110"/>
      <c r="H77" s="110"/>
      <c r="I77" s="110"/>
      <c r="J77" s="110"/>
      <c r="K77" s="111"/>
      <c r="L77" s="111"/>
      <c r="M77" s="111"/>
      <c r="N77" s="111"/>
      <c r="O77" s="111"/>
      <c r="P77" s="82"/>
    </row>
    <row r="78" spans="3:4" ht="21">
      <c r="C78" s="112"/>
      <c r="D78" s="112"/>
    </row>
    <row r="79" spans="3:4" ht="21">
      <c r="C79" s="112"/>
      <c r="D79" s="112"/>
    </row>
    <row r="80" spans="3:4" ht="21">
      <c r="C80" s="112"/>
      <c r="D80" s="112"/>
    </row>
    <row r="81" spans="3:4" ht="21">
      <c r="C81" s="112"/>
      <c r="D81" s="112"/>
    </row>
    <row r="86" spans="3:4" ht="21">
      <c r="C86" s="113"/>
      <c r="D86" s="113"/>
    </row>
    <row r="89" spans="3:4" ht="21">
      <c r="C89" s="113"/>
      <c r="D89" s="113"/>
    </row>
  </sheetData>
  <sheetProtection/>
  <mergeCells count="7">
    <mergeCell ref="A1:O1"/>
    <mergeCell ref="G7:O7"/>
    <mergeCell ref="A7:A8"/>
    <mergeCell ref="B7:B8"/>
    <mergeCell ref="C7:C8"/>
    <mergeCell ref="D7:D8"/>
    <mergeCell ref="E7:E8"/>
  </mergeCells>
  <printOptions/>
  <pageMargins left="0.52" right="0.15748031496062992" top="0.59" bottom="0.1968503937007874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DLD</dc:creator>
  <cp:keywords/>
  <dc:description/>
  <cp:lastModifiedBy>Mai</cp:lastModifiedBy>
  <cp:lastPrinted>2017-08-09T02:47:33Z</cp:lastPrinted>
  <dcterms:created xsi:type="dcterms:W3CDTF">2013-08-16T04:56:55Z</dcterms:created>
  <dcterms:modified xsi:type="dcterms:W3CDTF">2017-08-09T02:56:19Z</dcterms:modified>
  <cp:category/>
  <cp:version/>
  <cp:contentType/>
  <cp:contentStatus/>
</cp:coreProperties>
</file>